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2"/>
  </bookViews>
  <sheets>
    <sheet name="Раздел 13-1" sheetId="1" r:id="rId1"/>
    <sheet name="Разделы 13-2 и 13-3" sheetId="2" r:id="rId2"/>
    <sheet name="Раздел 13-4" sheetId="3" r:id="rId3"/>
  </sheets>
  <calcPr calcId="145621" refMode="R1C1"/>
</workbook>
</file>

<file path=xl/calcChain.xml><?xml version="1.0" encoding="utf-8"?>
<calcChain xmlns="http://schemas.openxmlformats.org/spreadsheetml/2006/main">
  <c r="K42" i="3" l="1"/>
  <c r="I42" i="3"/>
  <c r="H42" i="3"/>
  <c r="F42" i="3"/>
  <c r="K41" i="3"/>
  <c r="I41" i="3"/>
  <c r="H41" i="3"/>
  <c r="F41" i="3"/>
  <c r="K40" i="3"/>
  <c r="I40" i="3"/>
  <c r="H40" i="3"/>
  <c r="F40" i="3"/>
  <c r="K39" i="3"/>
  <c r="I39" i="3"/>
  <c r="H39" i="3"/>
  <c r="F39" i="3"/>
  <c r="K38" i="3"/>
  <c r="I38" i="3"/>
  <c r="H38" i="3"/>
  <c r="F38" i="3"/>
  <c r="K37" i="3"/>
  <c r="I37" i="3"/>
  <c r="H37" i="3"/>
  <c r="F37" i="3"/>
  <c r="K36" i="3"/>
  <c r="I36" i="3"/>
  <c r="H36" i="3"/>
  <c r="F36" i="3"/>
  <c r="K35" i="3"/>
  <c r="I35" i="3"/>
  <c r="K34" i="3"/>
  <c r="I34" i="3"/>
  <c r="H34" i="3"/>
  <c r="F34" i="3"/>
  <c r="K33" i="3"/>
  <c r="I33" i="3"/>
  <c r="H33" i="3"/>
  <c r="F33" i="3"/>
  <c r="K32" i="3"/>
  <c r="I32" i="3"/>
  <c r="H32" i="3"/>
  <c r="F32" i="3"/>
  <c r="J31" i="3"/>
  <c r="G31" i="3"/>
  <c r="E31" i="3"/>
  <c r="K31" i="3" s="1"/>
  <c r="K30" i="3"/>
  <c r="I30" i="3"/>
  <c r="H30" i="3"/>
  <c r="F30" i="3"/>
  <c r="K29" i="3"/>
  <c r="I29" i="3"/>
  <c r="H29" i="3"/>
  <c r="F29" i="3"/>
  <c r="K28" i="3"/>
  <c r="I28" i="3"/>
  <c r="H28" i="3"/>
  <c r="F28" i="3"/>
  <c r="K27" i="3"/>
  <c r="I27" i="3"/>
  <c r="H27" i="3"/>
  <c r="F27" i="3"/>
  <c r="K26" i="3"/>
  <c r="I26" i="3"/>
  <c r="H26" i="3"/>
  <c r="F26" i="3"/>
  <c r="K25" i="3"/>
  <c r="I25" i="3"/>
  <c r="H25" i="3"/>
  <c r="F25" i="3"/>
  <c r="K24" i="3"/>
  <c r="I24" i="3"/>
  <c r="H24" i="3"/>
  <c r="F24" i="3"/>
  <c r="K23" i="3"/>
  <c r="I23" i="3"/>
  <c r="H23" i="3"/>
  <c r="F23" i="3"/>
  <c r="K22" i="3"/>
  <c r="I22" i="3"/>
  <c r="H22" i="3"/>
  <c r="F22" i="3"/>
  <c r="K20" i="3"/>
  <c r="I20" i="3"/>
  <c r="H20" i="3"/>
  <c r="F20" i="3"/>
  <c r="K19" i="3"/>
  <c r="I19" i="3"/>
  <c r="H19" i="3"/>
  <c r="F19" i="3"/>
  <c r="K18" i="3"/>
  <c r="I18" i="3"/>
  <c r="H18" i="3"/>
  <c r="F18" i="3"/>
  <c r="J17" i="3"/>
  <c r="G17" i="3"/>
  <c r="E17" i="3"/>
  <c r="I17" i="3" s="1"/>
  <c r="D17" i="3"/>
  <c r="H17" i="3" s="1"/>
  <c r="K15" i="3"/>
  <c r="I15" i="3"/>
  <c r="H15" i="3"/>
  <c r="F15" i="3"/>
  <c r="K14" i="3"/>
  <c r="I14" i="3"/>
  <c r="H14" i="3"/>
  <c r="F14" i="3"/>
  <c r="K13" i="3"/>
  <c r="I13" i="3"/>
  <c r="H13" i="3"/>
  <c r="F13" i="3"/>
  <c r="K12" i="3"/>
  <c r="I12" i="3"/>
  <c r="H12" i="3"/>
  <c r="F12" i="3"/>
  <c r="K11" i="3"/>
  <c r="I11" i="3"/>
  <c r="H11" i="3"/>
  <c r="F11" i="3"/>
  <c r="K10" i="3"/>
  <c r="I10" i="3"/>
  <c r="H10" i="3"/>
  <c r="F10" i="3"/>
  <c r="K9" i="3"/>
  <c r="I9" i="3"/>
  <c r="H9" i="3"/>
  <c r="F9" i="3"/>
  <c r="K8" i="3"/>
  <c r="I8" i="3"/>
  <c r="H8" i="3"/>
  <c r="F8" i="3"/>
  <c r="K7" i="3"/>
  <c r="I7" i="3"/>
  <c r="H7" i="3"/>
  <c r="F7" i="3"/>
  <c r="J6" i="3"/>
  <c r="H6" i="3"/>
  <c r="G6" i="3"/>
  <c r="G5" i="3" s="1"/>
  <c r="E6" i="3"/>
  <c r="K6" i="3" s="1"/>
  <c r="D6" i="3"/>
  <c r="F6" i="3" s="1"/>
  <c r="J5" i="3"/>
  <c r="E5" i="3"/>
  <c r="K5" i="3" s="1"/>
  <c r="P40" i="2"/>
  <c r="H40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R29" i="2"/>
  <c r="R40" i="2" s="1"/>
  <c r="Q29" i="2"/>
  <c r="R41" i="2" s="1"/>
  <c r="P29" i="2"/>
  <c r="O29" i="2"/>
  <c r="O40" i="2" s="1"/>
  <c r="N29" i="2"/>
  <c r="O41" i="2" s="1"/>
  <c r="M29" i="2"/>
  <c r="M40" i="2" s="1"/>
  <c r="L29" i="2"/>
  <c r="L40" i="2" s="1"/>
  <c r="K29" i="2"/>
  <c r="L41" i="2" s="1"/>
  <c r="J29" i="2"/>
  <c r="J40" i="2" s="1"/>
  <c r="I29" i="2"/>
  <c r="I40" i="2" s="1"/>
  <c r="H29" i="2"/>
  <c r="I41" i="2" s="1"/>
  <c r="G29" i="2"/>
  <c r="G40" i="2" s="1"/>
  <c r="F29" i="2"/>
  <c r="F40" i="2" s="1"/>
  <c r="E29" i="2"/>
  <c r="E40" i="2" s="1"/>
  <c r="D29" i="2"/>
  <c r="D40" i="2" s="1"/>
  <c r="E8" i="2"/>
  <c r="E107" i="1"/>
  <c r="Z106" i="1"/>
  <c r="E106" i="1"/>
  <c r="Z105" i="1"/>
  <c r="Z104" i="1"/>
  <c r="E104" i="1"/>
  <c r="Z103" i="1"/>
  <c r="Z102" i="1"/>
  <c r="E100" i="1"/>
  <c r="Z99" i="1"/>
  <c r="E97" i="1"/>
  <c r="Z96" i="1"/>
  <c r="E95" i="1"/>
  <c r="Z94" i="1"/>
  <c r="E94" i="1"/>
  <c r="Z92" i="1"/>
  <c r="Z91" i="1"/>
  <c r="Z90" i="1"/>
  <c r="E90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E89" i="1" s="1"/>
  <c r="F89" i="1"/>
  <c r="Z88" i="1"/>
  <c r="E88" i="1"/>
  <c r="Z87" i="1"/>
  <c r="E86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E85" i="1" s="1"/>
  <c r="F85" i="1"/>
  <c r="Z78" i="1"/>
  <c r="E78" i="1"/>
  <c r="Z76" i="1"/>
  <c r="E76" i="1"/>
  <c r="Z73" i="1"/>
  <c r="Z72" i="1"/>
  <c r="E72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 s="1"/>
  <c r="Z69" i="1"/>
  <c r="E69" i="1"/>
  <c r="Z68" i="1"/>
  <c r="E68" i="1"/>
  <c r="Z67" i="1"/>
  <c r="Z66" i="1"/>
  <c r="E66" i="1"/>
  <c r="Z65" i="1"/>
  <c r="E65" i="1"/>
  <c r="Z64" i="1"/>
  <c r="E64" i="1"/>
  <c r="Z63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 s="1"/>
  <c r="D62" i="1"/>
  <c r="Z61" i="1"/>
  <c r="Z60" i="1"/>
  <c r="Z58" i="1"/>
  <c r="Z57" i="1"/>
  <c r="Z56" i="1"/>
  <c r="Z55" i="1"/>
  <c r="E55" i="1"/>
  <c r="Z54" i="1"/>
  <c r="Z53" i="1"/>
  <c r="Z52" i="1"/>
  <c r="Z50" i="1"/>
  <c r="Z48" i="1"/>
  <c r="Z47" i="1"/>
  <c r="Z46" i="1"/>
  <c r="E46" i="1"/>
  <c r="Z45" i="1"/>
  <c r="Z44" i="1"/>
  <c r="Z42" i="1"/>
  <c r="E41" i="1"/>
  <c r="Z34" i="1"/>
  <c r="Z33" i="1"/>
  <c r="E33" i="1"/>
  <c r="Z31" i="1"/>
  <c r="E31" i="1"/>
  <c r="E30" i="1"/>
  <c r="Z29" i="1"/>
  <c r="E29" i="1"/>
  <c r="Z28" i="1"/>
  <c r="E25" i="1"/>
  <c r="Z24" i="1"/>
  <c r="E24" i="1"/>
  <c r="E20" i="1" s="1"/>
  <c r="Z23" i="1"/>
  <c r="E21" i="1"/>
  <c r="T20" i="1"/>
  <c r="T19" i="1" s="1"/>
  <c r="S20" i="1"/>
  <c r="R20" i="1"/>
  <c r="Q20" i="1"/>
  <c r="P20" i="1"/>
  <c r="P19" i="1" s="1"/>
  <c r="O20" i="1"/>
  <c r="O19" i="1" s="1"/>
  <c r="N20" i="1"/>
  <c r="M20" i="1"/>
  <c r="L20" i="1"/>
  <c r="L19" i="1" s="1"/>
  <c r="K20" i="1"/>
  <c r="K19" i="1" s="1"/>
  <c r="J20" i="1"/>
  <c r="I20" i="1"/>
  <c r="H20" i="1"/>
  <c r="H19" i="1" s="1"/>
  <c r="G20" i="1"/>
  <c r="G19" i="1" s="1"/>
  <c r="F20" i="1"/>
  <c r="AA19" i="1"/>
  <c r="Y19" i="1"/>
  <c r="S19" i="1"/>
  <c r="R19" i="1"/>
  <c r="Q19" i="1"/>
  <c r="N19" i="1"/>
  <c r="M19" i="1"/>
  <c r="J19" i="1"/>
  <c r="I19" i="1"/>
  <c r="F19" i="1"/>
  <c r="E19" i="1" l="1"/>
  <c r="K17" i="3"/>
  <c r="Q40" i="2"/>
  <c r="I5" i="3"/>
  <c r="I6" i="3"/>
  <c r="K40" i="2"/>
  <c r="F41" i="2"/>
  <c r="F17" i="3"/>
  <c r="I31" i="3"/>
  <c r="N40" i="2"/>
</calcChain>
</file>

<file path=xl/sharedStrings.xml><?xml version="1.0" encoding="utf-8"?>
<sst xmlns="http://schemas.openxmlformats.org/spreadsheetml/2006/main" count="909" uniqueCount="454">
  <si>
    <t>000000672</t>
  </si>
  <si>
    <t>ОТЧЕТ О ПРОИЗВОДСТВЕ, ЗАТРАТАХ, СЕБЕСТОИМОСТИ И РЕАЛИЗАЦИИ  ПРОДУКЦИИ ЖИВОТНОВОДСТВА
за 2025 год</t>
  </si>
  <si>
    <t>Форма № 13-АПК с. 2</t>
  </si>
  <si>
    <t>КОДЫ</t>
  </si>
  <si>
    <t/>
  </si>
  <si>
    <t>Форма № 13-АПК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</si>
  <si>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</si>
  <si>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</si>
  <si>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</si>
  <si>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</si>
  <si>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</si>
  <si>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</si>
  <si>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</si>
  <si>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</si>
  <si>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</si>
  <si>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</si>
  <si>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</si>
  <si>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</si>
  <si>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</si>
  <si>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мл - 111; ц - 206; руб - 383; тыс. руб - 384; тыс. чел.ч - 542; тыс. доз - 640;  шт - 796; тыс. шт - 798; гол - 836; тыс. гол - 985</t>
  </si>
  <si>
    <t>Раздел 13-1. Производство и себестоимость продукции животноводства</t>
  </si>
  <si>
    <t>Показатель</t>
  </si>
  <si>
    <t>Средне-
годовое
поголовье,
гол 
(птица - тыс.гол, 
яйца - тыс.шт)</t>
  </si>
  <si>
    <t>Затраты,
тыс.руб
(гр.5+ 6+ 7+ 8+ 9+ 10+ 11+ 12+ 13)</t>
  </si>
  <si>
    <t>в том числе:</t>
  </si>
  <si>
    <t>Выход продукции</t>
  </si>
  <si>
    <t>Прямые
затраты
труда
на продук-
цию - всего,
тыс. чел ч</t>
  </si>
  <si>
    <t>Виды животных</t>
  </si>
  <si>
    <t>Коды</t>
  </si>
  <si>
    <t>оплата труда
с отчисле-
ниями на
социальные
нужды</t>
  </si>
  <si>
    <t>материальные затраты:</t>
  </si>
  <si>
    <t>прочие</t>
  </si>
  <si>
    <t>Наименование</t>
  </si>
  <si>
    <t>единица измерения</t>
  </si>
  <si>
    <t>количество
(в единицах измерения)</t>
  </si>
  <si>
    <t>Себестоимость</t>
  </si>
  <si>
    <t>корма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</si>
  <si>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</si>
  <si>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</si>
  <si>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</si>
  <si>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</si>
  <si>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ветеринар-
ные препараты</t>
  </si>
  <si>
    <t>нефте-
продукты всех видов, исполь-
зуемые 
на техноло-
гические цели</t>
  </si>
  <si>
    <t>содержание основных средств (запасные части 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</si>
  <si>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</si>
  <si>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затраты 
на страхование</t>
  </si>
  <si>
    <t>из них: на агрострахо- вание</t>
  </si>
  <si>
    <t>амортизация</t>
  </si>
  <si>
    <t>всего,
тыс. руб</t>
  </si>
  <si>
    <t>единицы
продукции,
руб</t>
  </si>
  <si>
    <t>всего</t>
  </si>
  <si>
    <t>из них:
корма собственного
производства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</si>
  <si>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</si>
  <si>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</si>
  <si>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</si>
  <si>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</si>
  <si>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</si>
  <si>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</si>
  <si>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</si>
  <si>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</si>
  <si>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</si>
  <si>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8</t>
  </si>
  <si>
    <t>8.1</t>
  </si>
  <si>
    <t>9</t>
  </si>
  <si>
    <t>10</t>
  </si>
  <si>
    <t>11</t>
  </si>
  <si>
    <t>13</t>
  </si>
  <si>
    <t>13.1</t>
  </si>
  <si>
    <t>13.11</t>
  </si>
  <si>
    <t>13.2</t>
  </si>
  <si>
    <t>14</t>
  </si>
  <si>
    <t>15</t>
  </si>
  <si>
    <t>16</t>
  </si>
  <si>
    <t>17</t>
  </si>
  <si>
    <t>18</t>
  </si>
  <si>
    <t>19</t>
  </si>
  <si>
    <t>20</t>
  </si>
  <si>
    <t>Всего по животноводству: (стр.131100+ 131200+ 131300+ 131400+ 131500+ 131600+ 131650+ 131700+ 131800+ 131900)</t>
  </si>
  <si>
    <t>131000</t>
  </si>
  <si>
    <t>Х</t>
  </si>
  <si>
    <t>Всего произведено продукции</t>
  </si>
  <si>
    <t>131000.1</t>
  </si>
  <si>
    <t>КРУПНЫЙ РОГАТЫЙ СКОТ МОЛОЧНОГО 
И МЯСНОГО НАПРАВЛЕНИЙ ПРОДУКТИВНОСТИ
(стр.131110+ 131120+ 131130+ 131140)</t>
  </si>
  <si>
    <t>131100</t>
  </si>
  <si>
    <t>в том числе: 
основное стадо крупного рогатого скота молочного направления продуктивности</t>
  </si>
  <si>
    <t>131110</t>
  </si>
  <si>
    <t>масса телят при рождении</t>
  </si>
  <si>
    <t>131110.1</t>
  </si>
  <si>
    <t>ц</t>
  </si>
  <si>
    <t>приплод</t>
  </si>
  <si>
    <t>131110.2</t>
  </si>
  <si>
    <t>гол</t>
  </si>
  <si>
    <t>из них: 
коровы (без коров на откорме и нагуле)</t>
  </si>
  <si>
    <t>131111</t>
  </si>
  <si>
    <t>-</t>
  </si>
  <si>
    <t>молоко</t>
  </si>
  <si>
    <t>131111.1</t>
  </si>
  <si>
    <t>животные на выращивании и откорме 
(молочное направление продуктивности)</t>
  </si>
  <si>
    <t>131120</t>
  </si>
  <si>
    <t>прирост</t>
  </si>
  <si>
    <t>131120.1</t>
  </si>
  <si>
    <t>основное стадо крупного рогатого скота мясного направления продуктивности</t>
  </si>
  <si>
    <t>131130</t>
  </si>
  <si>
    <t>131130.1</t>
  </si>
  <si>
    <t>131131</t>
  </si>
  <si>
    <t>131131.1</t>
  </si>
  <si>
    <t>131131.2</t>
  </si>
  <si>
    <t>молодняк до 8 месяцев</t>
  </si>
  <si>
    <t>131132</t>
  </si>
  <si>
    <t>131132.1</t>
  </si>
  <si>
    <t>животные на выращивании и откорме 
(мясное направление продуктивности)</t>
  </si>
  <si>
    <t>131140</t>
  </si>
  <si>
    <t>131140.1</t>
  </si>
  <si>
    <t>СВИНЬИ - всего</t>
  </si>
  <si>
    <t>131200</t>
  </si>
  <si>
    <t>в том числе: 
свиноматки основные и проверяемые</t>
  </si>
  <si>
    <t>131210</t>
  </si>
  <si>
    <t>масса поросят при рождении</t>
  </si>
  <si>
    <t>131210.1</t>
  </si>
  <si>
    <t>поросята-отъемыши</t>
  </si>
  <si>
    <t>131210.2</t>
  </si>
  <si>
    <t>животные на выращивании и откорме</t>
  </si>
  <si>
    <t>131220</t>
  </si>
  <si>
    <t>прирост поросят-отъемышей</t>
  </si>
  <si>
    <t>131220.1</t>
  </si>
  <si>
    <t>131220.2</t>
  </si>
  <si>
    <t>Форма № 13-АПК с. 3</t>
  </si>
  <si>
    <t>Форма № 13-АПК с. 4</t>
  </si>
  <si>
    <t>КОЗЫ - всего</t>
  </si>
  <si>
    <t>131300</t>
  </si>
  <si>
    <t>в том числе: 
основное стадо</t>
  </si>
  <si>
    <t>131310</t>
  </si>
  <si>
    <t>масса козлят на момент отбивки</t>
  </si>
  <si>
    <t>131310.1</t>
  </si>
  <si>
    <t>козлята на момент отбивки</t>
  </si>
  <si>
    <t>131310.2</t>
  </si>
  <si>
    <t>131310.3</t>
  </si>
  <si>
    <t>131320</t>
  </si>
  <si>
    <t>131320.1</t>
  </si>
  <si>
    <t>ОВЦЫ (без каракульских и смушковых) - всего</t>
  </si>
  <si>
    <t>131400</t>
  </si>
  <si>
    <t>шерсть</t>
  </si>
  <si>
    <t>131400.1</t>
  </si>
  <si>
    <t>СПРАВОЧНО: из строки 131400.1 - шерсть, полученная от тонкорунных и полутонкорунных пород овец</t>
  </si>
  <si>
    <t>131400.2</t>
  </si>
  <si>
    <t>131410</t>
  </si>
  <si>
    <t>масса ягнят на момент отбивки</t>
  </si>
  <si>
    <t>131410.1</t>
  </si>
  <si>
    <t>ягнята на момент отбивки</t>
  </si>
  <si>
    <t>131410.2</t>
  </si>
  <si>
    <t>из них: матки и бараны-производители тонкорунных и полутонкорунных пород</t>
  </si>
  <si>
    <t>131411</t>
  </si>
  <si>
    <t>131411.1</t>
  </si>
  <si>
    <t>131411.2</t>
  </si>
  <si>
    <t>маточное поголовье овец</t>
  </si>
  <si>
    <t>131412</t>
  </si>
  <si>
    <t>131411.3</t>
  </si>
  <si>
    <t>131420</t>
  </si>
  <si>
    <t>131420.1</t>
  </si>
  <si>
    <t>из них: животные на выращивании и откорме тонкорунных и полутонкорунных пород</t>
  </si>
  <si>
    <t>131421</t>
  </si>
  <si>
    <t>131421.1</t>
  </si>
  <si>
    <t>ОВЦЫ КАРАКУЛЬСКИЕ
И СМУШКОВЫЕ - всего</t>
  </si>
  <si>
    <t>131500</t>
  </si>
  <si>
    <t>131500.1</t>
  </si>
  <si>
    <t>каракульские шкурки</t>
  </si>
  <si>
    <t>131500.2</t>
  </si>
  <si>
    <t>шт</t>
  </si>
  <si>
    <t>131510</t>
  </si>
  <si>
    <t>смушка невыделанная</t>
  </si>
  <si>
    <t>131510.1</t>
  </si>
  <si>
    <t>131510.2</t>
  </si>
  <si>
    <t>131510.3</t>
  </si>
  <si>
    <t>из него: маточное поголовье овец</t>
  </si>
  <si>
    <t>131511</t>
  </si>
  <si>
    <t>131511.4</t>
  </si>
  <si>
    <t>131520</t>
  </si>
  <si>
    <t>131520.1</t>
  </si>
  <si>
    <t>ПТИЦА СЕЛЬСКОХОЗЯЙСТВЕННАЯ
(стр.131611+ 131620+ 131630+ 131640)</t>
  </si>
  <si>
    <t>131600</t>
  </si>
  <si>
    <t>в том числе: 
куры и петухи</t>
  </si>
  <si>
    <t>131610</t>
  </si>
  <si>
    <t>яйца</t>
  </si>
  <si>
    <t>131610.1</t>
  </si>
  <si>
    <t>тыс. шт</t>
  </si>
  <si>
    <t>из них: куры взрослые</t>
  </si>
  <si>
    <t>131611</t>
  </si>
  <si>
    <t>в том числе: инкубационные</t>
  </si>
  <si>
    <t>131610.2</t>
  </si>
  <si>
    <t>молодняк кур на выращивании</t>
  </si>
  <si>
    <t>131620</t>
  </si>
  <si>
    <t>131620.1</t>
  </si>
  <si>
    <t>прочая птица взрослая</t>
  </si>
  <si>
    <t>131630</t>
  </si>
  <si>
    <t>131630.1</t>
  </si>
  <si>
    <t>131630.2</t>
  </si>
  <si>
    <t>прочий молодняк на выращивании</t>
  </si>
  <si>
    <t>131640</t>
  </si>
  <si>
    <t>131640.1</t>
  </si>
  <si>
    <t>ИНКУБАЦИЯ
(проинкубировано яиц птицы всех видов)</t>
  </si>
  <si>
    <t>131650</t>
  </si>
  <si>
    <t>суточные птенцы</t>
  </si>
  <si>
    <t>131650.1</t>
  </si>
  <si>
    <t>тыс. гол</t>
  </si>
  <si>
    <t>СПРАВОЧНО: из строки 131650.1 - ликвидировано петушков в суточном возрасте</t>
  </si>
  <si>
    <t>131650.2</t>
  </si>
  <si>
    <t>ЛОШАДИ (без мясных табунных лошадей) (стр.131710+ 131720+ 131730)</t>
  </si>
  <si>
    <t>131700</t>
  </si>
  <si>
    <t>в том числе: 
основное стадо</t>
  </si>
  <si>
    <t>131710</t>
  </si>
  <si>
    <t>масса жеребят при рождении</t>
  </si>
  <si>
    <t>131710.1</t>
  </si>
  <si>
    <t>131710.2</t>
  </si>
  <si>
    <t>131710.3</t>
  </si>
  <si>
    <t>из них: племенные</t>
  </si>
  <si>
    <t>131711</t>
  </si>
  <si>
    <t>131711.1</t>
  </si>
  <si>
    <t>животные на выращивании и откорме 
(без молодняка рабочих лошадей)</t>
  </si>
  <si>
    <t>131720</t>
  </si>
  <si>
    <t>131720.1</t>
  </si>
  <si>
    <t>131721</t>
  </si>
  <si>
    <t>131721.1</t>
  </si>
  <si>
    <t>молодняк рабочих лошадей на выращивании</t>
  </si>
  <si>
    <t>131730</t>
  </si>
  <si>
    <t>131730.1</t>
  </si>
  <si>
    <t>Форма № 13-АПК с. 5</t>
  </si>
  <si>
    <t>Форма № 13-АПК с. 6</t>
  </si>
  <si>
    <t>МЯСНЫЕ ТАБУННЫЕ ЛОШАДИ
(стр.131810+ 131820)</t>
  </si>
  <si>
    <t>131800</t>
  </si>
  <si>
    <t>131810</t>
  </si>
  <si>
    <t>131810.1</t>
  </si>
  <si>
    <t>131810.2</t>
  </si>
  <si>
    <t>131820</t>
  </si>
  <si>
    <t>131820.1</t>
  </si>
  <si>
    <t>ПРОЧИЕ ЖИВОТНЫЕ 
(стр.131910+ 131920+ 131930+ 131940+ 131950+ 131960+ 131961+ 131970)</t>
  </si>
  <si>
    <t>131900</t>
  </si>
  <si>
    <t>в том числе: 
пчелы (число семей в период медосбора)</t>
  </si>
  <si>
    <t>131910</t>
  </si>
  <si>
    <t>мед</t>
  </si>
  <si>
    <t>131910.1</t>
  </si>
  <si>
    <t>рои</t>
  </si>
  <si>
    <t>131910.2</t>
  </si>
  <si>
    <t>воск</t>
  </si>
  <si>
    <t>131910.3</t>
  </si>
  <si>
    <t>прочая продукция пчеловодства</t>
  </si>
  <si>
    <t>131910.4</t>
  </si>
  <si>
    <t>тыс. руб</t>
  </si>
  <si>
    <t>звери пушные клеточного разведения (лисицы, песцы, норки, нутрии, соболя, бобры, ондатры, хори, прочие пушные звери)</t>
  </si>
  <si>
    <t>131920</t>
  </si>
  <si>
    <t>деловой выход</t>
  </si>
  <si>
    <t>131920.1</t>
  </si>
  <si>
    <t>кролики</t>
  </si>
  <si>
    <t>131930</t>
  </si>
  <si>
    <t>131930.1</t>
  </si>
  <si>
    <t>прирост, включая массу приплода</t>
  </si>
  <si>
    <t>131930.2</t>
  </si>
  <si>
    <t>северные олени - всего</t>
  </si>
  <si>
    <t>131940</t>
  </si>
  <si>
    <t>из них: 
основное стадо</t>
  </si>
  <si>
    <t>131941</t>
  </si>
  <si>
    <t>тугуты (деловой выход)</t>
  </si>
  <si>
    <t>131941.1</t>
  </si>
  <si>
    <t>молодняк</t>
  </si>
  <si>
    <t>131942</t>
  </si>
  <si>
    <t>131942.1</t>
  </si>
  <si>
    <t>маралы - всего</t>
  </si>
  <si>
    <t>131950</t>
  </si>
  <si>
    <t>131951</t>
  </si>
  <si>
    <t>131951.1</t>
  </si>
  <si>
    <t>панты сырые</t>
  </si>
  <si>
    <t>131951.2</t>
  </si>
  <si>
    <t>131952</t>
  </si>
  <si>
    <t>131952.1</t>
  </si>
  <si>
    <t>разведение одомашненных видов и пород рыб</t>
  </si>
  <si>
    <t>131960</t>
  </si>
  <si>
    <t>рыба товарная одомашненных видов и пород</t>
  </si>
  <si>
    <t>131960.1</t>
  </si>
  <si>
    <t>рыбопосадочный материал одомашненных видов и пород рыб</t>
  </si>
  <si>
    <t>131960.2</t>
  </si>
  <si>
    <t>производство прочей продукции аквакультуры (кроме товарной рыбы)</t>
  </si>
  <si>
    <t>131961</t>
  </si>
  <si>
    <t>продукция аквакультуры (кроме товарной рыбы и рыбопосадочного материала)</t>
  </si>
  <si>
    <t>131961.1</t>
  </si>
  <si>
    <t>животные прочих подотраслей, не включённые в другие группировки</t>
  </si>
  <si>
    <t>131970</t>
  </si>
  <si>
    <t>продукция животных прочих подотраслей, 
не включённых в другие группировки</t>
  </si>
  <si>
    <t>131970.1</t>
  </si>
  <si>
    <t>побочная продукция животноводства</t>
  </si>
  <si>
    <t>131970.2</t>
  </si>
  <si>
    <t>Форма № 13-АПК с. 7</t>
  </si>
  <si>
    <t>СПРАВОЧНО: по всем видам животных</t>
  </si>
  <si>
    <t>Единица измерения</t>
  </si>
  <si>
    <t>Значение</t>
  </si>
  <si>
    <t>Выращено скота и птицы в живом весе - всего</t>
  </si>
  <si>
    <t>131980</t>
  </si>
  <si>
    <t>СПРАВОЧНО: выращено скота и птицы на убой в живом весе</t>
  </si>
  <si>
    <t>131981</t>
  </si>
  <si>
    <t>Из суммы затрат по основному производству списано на финансовые результаты отчетного периода (стр.131991+ 131992)</t>
  </si>
  <si>
    <t>131990</t>
  </si>
  <si>
    <t>в том числе:
сумма затрат, не давших готовой продукции</t>
  </si>
  <si>
    <t>131991</t>
  </si>
  <si>
    <t>сумма потерь от падежа и гибели животных</t>
  </si>
  <si>
    <t>131992</t>
  </si>
  <si>
    <t>Незавершенное производство</t>
  </si>
  <si>
    <t>на начало года</t>
  </si>
  <si>
    <t>132010</t>
  </si>
  <si>
    <t>на конец года</t>
  </si>
  <si>
    <t>132020</t>
  </si>
  <si>
    <t>Раздел 13-2. СВЕДЕНИЯ по использованию племенных производителей  
(заполняется только специализированными организациями по племенной работе)</t>
  </si>
  <si>
    <t>Наименование показателя</t>
  </si>
  <si>
    <t>Быки</t>
  </si>
  <si>
    <t>Хряки</t>
  </si>
  <si>
    <t>Бараны</t>
  </si>
  <si>
    <t>Козлы</t>
  </si>
  <si>
    <t>Жеребцы</t>
  </si>
  <si>
    <t>Птица
(тыс. гол)</t>
  </si>
  <si>
    <t>Среднегодовое поголовье - всего</t>
  </si>
  <si>
    <t>132100</t>
  </si>
  <si>
    <t>Затраты на содержание - всего</t>
  </si>
  <si>
    <t>132200</t>
  </si>
  <si>
    <t>Получено спермы</t>
  </si>
  <si>
    <t>132300</t>
  </si>
  <si>
    <t>мл</t>
  </si>
  <si>
    <t>Яиц</t>
  </si>
  <si>
    <t>132400</t>
  </si>
  <si>
    <t>Раздел 13-3. Расчет (калькулирование) себестоимости живого веса животных на выращивании и откорме 
(молодняка скота всех возрастов и откорма взрослого скота)</t>
  </si>
  <si>
    <t>Крупный рогатый скот</t>
  </si>
  <si>
    <t>Свиньи</t>
  </si>
  <si>
    <t>Овцы</t>
  </si>
  <si>
    <t>Козы</t>
  </si>
  <si>
    <t>молочного направления</t>
  </si>
  <si>
    <t>мясного направления</t>
  </si>
  <si>
    <t>количество, гол</t>
  </si>
  <si>
    <t>живой вес, 
ц</t>
  </si>
  <si>
    <t>стоимость, тыс. руб</t>
  </si>
  <si>
    <t>Остаток на начало года</t>
  </si>
  <si>
    <t>133100</t>
  </si>
  <si>
    <t>Поступило в течение года 
(стр.133210+ 133220+ 133230+ 133240)</t>
  </si>
  <si>
    <t>133200</t>
  </si>
  <si>
    <t>в том числе: 
приплод</t>
  </si>
  <si>
    <t>133210</t>
  </si>
  <si>
    <t>133220</t>
  </si>
  <si>
    <t>куплено</t>
  </si>
  <si>
    <t>133230</t>
  </si>
  <si>
    <t>прочие поступления</t>
  </si>
  <si>
    <t>133240</t>
  </si>
  <si>
    <t>Выбыло в отчетном году
(стр.133310+ 133320+ 133330+ 133340+ 133350)</t>
  </si>
  <si>
    <t>133300</t>
  </si>
  <si>
    <t>в том числе: 
переведено в основное стадо</t>
  </si>
  <si>
    <t>133310</t>
  </si>
  <si>
    <t>продано</t>
  </si>
  <si>
    <t>133320</t>
  </si>
  <si>
    <t>забито</t>
  </si>
  <si>
    <t>133330</t>
  </si>
  <si>
    <t>падеж</t>
  </si>
  <si>
    <t>133340</t>
  </si>
  <si>
    <t>прочее выбытие</t>
  </si>
  <si>
    <t>133350</t>
  </si>
  <si>
    <t>Остаток на конец года
(стр.133200- 133300+ 133100)</t>
  </si>
  <si>
    <t>133400</t>
  </si>
  <si>
    <t>Себестоимость 1 ц живого веса, руб</t>
  </si>
  <si>
    <t>133500</t>
  </si>
  <si>
    <t>Форма № 13-АПК с. 8</t>
  </si>
  <si>
    <t>Раздел 13-4. Реализация сельскохозяйственного сырья (продукции) животноводства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</si>
  <si>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</si>
  <si>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</si>
  <si>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</si>
  <si>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</si>
  <si>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</si>
  <si>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</si>
  <si>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производством,
тыс.руб.</t>
  </si>
  <si>
    <t>Рентабельность продукции 
(с учетом КР и УР), %</t>
  </si>
  <si>
    <t>ВСЕГО:
(стр.134100+ 134200+ 134300+ 134400+ 134500+ 134520+ 134530+ 134600+ 134700+ 134900)</t>
  </si>
  <si>
    <t>134000</t>
  </si>
  <si>
    <t>Скот и птица в живой массе, в том числе на убой 
(стр.134110+ 134120+ 134130+ 134140+ 134150+ 134160+ 134170+ 134180+ 134190)</t>
  </si>
  <si>
    <t>134100</t>
  </si>
  <si>
    <t>в том числе:
скот молочный крупный рогатый</t>
  </si>
  <si>
    <t>134110</t>
  </si>
  <si>
    <t>скот мясной крупный рогатый</t>
  </si>
  <si>
    <t>134120</t>
  </si>
  <si>
    <t>свиньи</t>
  </si>
  <si>
    <t>134130</t>
  </si>
  <si>
    <t>овцы и козы</t>
  </si>
  <si>
    <t>134140</t>
  </si>
  <si>
    <t>птица</t>
  </si>
  <si>
    <t>134150</t>
  </si>
  <si>
    <t>олени</t>
  </si>
  <si>
    <t>134160</t>
  </si>
  <si>
    <t>маралы</t>
  </si>
  <si>
    <t>134170</t>
  </si>
  <si>
    <t>мясные табунные лошади</t>
  </si>
  <si>
    <t>134180</t>
  </si>
  <si>
    <t>сельскохозяйственные животные прочие, 
не включенные в другие группировки</t>
  </si>
  <si>
    <t>134190</t>
  </si>
  <si>
    <t>СПРАВОЧНО: из строки 134100 - реализовано скота и птицы на убой в живом весе</t>
  </si>
  <si>
    <t>134101</t>
  </si>
  <si>
    <t>Молоко сырое (в физическом весе)
(стр.134210+ 134220+ 134230)</t>
  </si>
  <si>
    <t>134200</t>
  </si>
  <si>
    <t>в том числе: 
молоко сырое коровье</t>
  </si>
  <si>
    <t>134210</t>
  </si>
  <si>
    <t>молоко сырое козье, овечье</t>
  </si>
  <si>
    <t>134220</t>
  </si>
  <si>
    <t>молоко сырое прочее (кобылье, верблюжье)</t>
  </si>
  <si>
    <t>134230</t>
  </si>
  <si>
    <t>СПРАВОЧНО: из строки 134200 - 
молоко сырое в зачетном весе</t>
  </si>
  <si>
    <t>134201</t>
  </si>
  <si>
    <t>Яйца (тыс. штук)</t>
  </si>
  <si>
    <t>134300</t>
  </si>
  <si>
    <t>в том числе: 
инкубационные</t>
  </si>
  <si>
    <t>134310</t>
  </si>
  <si>
    <t>из них: куриные</t>
  </si>
  <si>
    <t>134310.1</t>
  </si>
  <si>
    <t>Суточные птенцы (тыс. гол)</t>
  </si>
  <si>
    <t>134400</t>
  </si>
  <si>
    <t>Шерсть в физическом весе</t>
  </si>
  <si>
    <t>134500</t>
  </si>
  <si>
    <t>в том числе: 
тонкая и полутонкая шерсть</t>
  </si>
  <si>
    <t>134510</t>
  </si>
  <si>
    <t>Каракульские шкурки и смушка невыделанная (шт)</t>
  </si>
  <si>
    <t>134520</t>
  </si>
  <si>
    <t>Сырье пушно-меховое (невыделанные шкурки), кроме шкурок смушковых ягнят (шт)</t>
  </si>
  <si>
    <t>134530</t>
  </si>
  <si>
    <t>Мед натуральный пчелиный</t>
  </si>
  <si>
    <t>134600</t>
  </si>
  <si>
    <t>Продукция товарного рыбоводства (аквакультуры)
(стр.134710+ 134720+ 134730)</t>
  </si>
  <si>
    <t>134700</t>
  </si>
  <si>
    <t>в том числе: 
товарная рыба одомашненных видов и пород</t>
  </si>
  <si>
    <t>134710</t>
  </si>
  <si>
    <t>рыбопосадочный материал одомашненных видов и пород рыб (в тыс. шт)</t>
  </si>
  <si>
    <t>134720</t>
  </si>
  <si>
    <t>прочая продукция аквакультуры (кроме рыбы и рыбопосадочного материала)</t>
  </si>
  <si>
    <t>134730</t>
  </si>
  <si>
    <t>Прочая продукция животноводства
(без учета переработки)</t>
  </si>
  <si>
    <t>134900</t>
  </si>
  <si>
    <t>из них: 
панты сырые</t>
  </si>
  <si>
    <t>134901</t>
  </si>
  <si>
    <t>сперма (доз)</t>
  </si>
  <si>
    <t>134910</t>
  </si>
  <si>
    <t>в том числе:
быков (доз)</t>
  </si>
  <si>
    <t>134911</t>
  </si>
  <si>
    <t>хряков (доз)</t>
  </si>
  <si>
    <t>134912</t>
  </si>
  <si>
    <t>баранов (доз)</t>
  </si>
  <si>
    <t>134913</t>
  </si>
  <si>
    <t>козлов (доз)</t>
  </si>
  <si>
    <t>134914</t>
  </si>
  <si>
    <t>жеребцов (доз)</t>
  </si>
  <si>
    <t>134915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</si>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</sst>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4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sz val="8"/>
      <name val="Times New Roman"/>
    </font>
    <font>
      <b/>
      <sz val="10"/>
      <name val="Times New Roman"/>
    </font>
    <font>
      <sz val="10"/>
      <color rgb="FF000000"/>
      <name val="Times New Roman"/>
    </font>
    <font>
      <b/>
      <sz val="11"/>
      <name val="Times New Roman"/>
    </font>
    <font>
      <sz val="9"/>
      <name val="Times New Roman"/>
    </font>
    <font>
      <i/>
      <sz val="8"/>
      <name val="Times New Roman"/>
    </font>
    <font>
      <sz val="10"/>
      <color rgb="FF333333"/>
      <name val="Times New Roman"/>
    </font>
    <font>
      <b/>
      <sz val="10"/>
      <color rgb="FF333333"/>
      <name val="Times New Roman"/>
    </font>
    <font>
      <i/>
      <sz val="10"/>
      <name val="Times New Roman"/>
    </font>
    <font>
      <sz val="10"/>
      <color rgb="FFFF0000"/>
      <name val="Times New Roman"/>
    </font>
    <font>
      <i/>
      <sz val="10"/>
      <color rgb="FF333333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ACC1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C0"/>
        <bgColor auto="1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4" fillId="3" borderId="20" xfId="0" applyNumberFormat="1" applyFont="1" applyFill="1" applyBorder="1" applyAlignment="1">
      <alignment horizontal="right" wrapText="1"/>
    </xf>
    <xf numFmtId="164" fontId="4" fillId="3" borderId="21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/>
    </xf>
    <xf numFmtId="164" fontId="4" fillId="4" borderId="21" xfId="0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right" wrapText="1"/>
    </xf>
    <xf numFmtId="164" fontId="1" fillId="3" borderId="5" xfId="0" applyNumberFormat="1" applyFont="1" applyFill="1" applyBorder="1" applyAlignment="1">
      <alignment horizontal="right" wrapText="1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2"/>
    </xf>
    <xf numFmtId="0" fontId="1" fillId="0" borderId="14" xfId="0" applyFont="1" applyBorder="1" applyAlignment="1">
      <alignment horizontal="left" vertical="center" wrapText="1" indent="2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wrapText="1"/>
    </xf>
    <xf numFmtId="0" fontId="1" fillId="0" borderId="1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5" borderId="29" xfId="0" applyNumberFormat="1" applyFont="1" applyFill="1" applyBorder="1" applyAlignment="1">
      <alignment horizontal="right" wrapText="1"/>
    </xf>
    <xf numFmtId="0" fontId="1" fillId="5" borderId="30" xfId="0" applyFont="1" applyFill="1" applyBorder="1" applyAlignment="1">
      <alignment horizontal="left" wrapText="1"/>
    </xf>
    <xf numFmtId="0" fontId="1" fillId="0" borderId="0" xfId="0" applyFont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4"/>
    </xf>
    <xf numFmtId="164" fontId="1" fillId="4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6" borderId="5" xfId="0" applyNumberFormat="1" applyFont="1" applyFill="1" applyBorder="1" applyAlignment="1">
      <alignment horizontal="right" wrapText="1"/>
    </xf>
    <xf numFmtId="164" fontId="1" fillId="5" borderId="5" xfId="0" applyNumberFormat="1" applyFont="1" applyFill="1" applyBorder="1" applyAlignment="1">
      <alignment horizontal="right" wrapText="1"/>
    </xf>
    <xf numFmtId="0" fontId="1" fillId="5" borderId="27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 indent="4"/>
    </xf>
    <xf numFmtId="0" fontId="4" fillId="0" borderId="33" xfId="0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164" fontId="1" fillId="5" borderId="39" xfId="0" applyNumberFormat="1" applyFont="1" applyFill="1" applyBorder="1" applyAlignment="1">
      <alignment horizontal="right" wrapText="1"/>
    </xf>
    <xf numFmtId="164" fontId="1" fillId="6" borderId="39" xfId="0" applyNumberFormat="1" applyFont="1" applyFill="1" applyBorder="1" applyAlignment="1">
      <alignment horizontal="right" wrapText="1"/>
    </xf>
    <xf numFmtId="164" fontId="1" fillId="4" borderId="39" xfId="0" applyNumberFormat="1" applyFont="1" applyFill="1" applyBorder="1" applyAlignment="1">
      <alignment horizontal="right" wrapText="1"/>
    </xf>
    <xf numFmtId="164" fontId="1" fillId="5" borderId="1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/>
    </xf>
    <xf numFmtId="0" fontId="3" fillId="0" borderId="4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1" fillId="3" borderId="20" xfId="0" applyNumberFormat="1" applyFont="1" applyFill="1" applyBorder="1" applyAlignment="1">
      <alignment horizontal="right" wrapText="1"/>
    </xf>
    <xf numFmtId="164" fontId="1" fillId="6" borderId="20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0" fontId="1" fillId="0" borderId="4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164" fontId="1" fillId="5" borderId="20" xfId="0" applyNumberFormat="1" applyFont="1" applyFill="1" applyBorder="1" applyAlignment="1">
      <alignment horizontal="right" wrapText="1"/>
    </xf>
    <xf numFmtId="164" fontId="1" fillId="4" borderId="20" xfId="0" applyNumberFormat="1" applyFont="1" applyFill="1" applyBorder="1" applyAlignment="1">
      <alignment horizontal="right" wrapText="1"/>
    </xf>
    <xf numFmtId="164" fontId="1" fillId="5" borderId="44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center" wrapText="1" indent="2"/>
    </xf>
    <xf numFmtId="0" fontId="9" fillId="0" borderId="2" xfId="0" applyFont="1" applyBorder="1" applyAlignment="1">
      <alignment horizontal="left" vertical="center" wrapText="1" indent="2"/>
    </xf>
    <xf numFmtId="0" fontId="10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 indent="2"/>
    </xf>
    <xf numFmtId="164" fontId="1" fillId="5" borderId="28" xfId="0" applyNumberFormat="1" applyFont="1" applyFill="1" applyBorder="1" applyAlignment="1">
      <alignment horizontal="right" wrapText="1"/>
    </xf>
    <xf numFmtId="0" fontId="1" fillId="5" borderId="27" xfId="0" applyFont="1" applyFill="1" applyBorder="1" applyAlignment="1">
      <alignment horizontal="right" wrapText="1"/>
    </xf>
    <xf numFmtId="0" fontId="4" fillId="0" borderId="0" xfId="0" applyFont="1" applyAlignment="1">
      <alignment horizontal="left"/>
    </xf>
    <xf numFmtId="164" fontId="4" fillId="4" borderId="2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0" fontId="1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3" borderId="39" xfId="0" applyNumberFormat="1" applyFont="1" applyFill="1" applyBorder="1" applyAlignment="1">
      <alignment horizontal="right" wrapText="1"/>
    </xf>
    <xf numFmtId="164" fontId="1" fillId="6" borderId="10" xfId="0" applyNumberFormat="1" applyFont="1" applyFill="1" applyBorder="1" applyAlignment="1">
      <alignment horizontal="right" wrapText="1"/>
    </xf>
    <xf numFmtId="164" fontId="1" fillId="3" borderId="21" xfId="0" applyNumberFormat="1" applyFont="1" applyFill="1" applyBorder="1" applyAlignment="1">
      <alignment horizontal="right" wrapText="1"/>
    </xf>
    <xf numFmtId="0" fontId="1" fillId="0" borderId="45" xfId="0" applyFont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 indent="2"/>
    </xf>
    <xf numFmtId="0" fontId="5" fillId="0" borderId="2" xfId="0" applyFont="1" applyBorder="1" applyAlignment="1">
      <alignment horizontal="left" vertical="center" wrapText="1" indent="2"/>
    </xf>
    <xf numFmtId="0" fontId="5" fillId="0" borderId="4" xfId="0" applyFont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right" wrapText="1"/>
    </xf>
    <xf numFmtId="164" fontId="5" fillId="6" borderId="2" xfId="0" applyNumberFormat="1" applyFont="1" applyFill="1" applyBorder="1" applyAlignment="1">
      <alignment horizontal="right" wrapText="1"/>
    </xf>
    <xf numFmtId="164" fontId="5" fillId="6" borderId="5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right" wrapText="1"/>
    </xf>
    <xf numFmtId="164" fontId="5" fillId="5" borderId="5" xfId="0" applyNumberFormat="1" applyFont="1" applyFill="1" applyBorder="1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64" fontId="5" fillId="6" borderId="39" xfId="0" applyNumberFormat="1" applyFont="1" applyFill="1" applyBorder="1" applyAlignment="1">
      <alignment horizontal="right" wrapText="1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47" xfId="0" applyFont="1" applyBorder="1" applyAlignment="1">
      <alignment horizontal="right"/>
    </xf>
    <xf numFmtId="0" fontId="1" fillId="0" borderId="48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8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left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 indent="2"/>
    </xf>
    <xf numFmtId="0" fontId="11" fillId="0" borderId="48" xfId="0" applyFont="1" applyBorder="1" applyAlignment="1">
      <alignment horizontal="left" wrapText="1"/>
    </xf>
    <xf numFmtId="0" fontId="1" fillId="0" borderId="55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left" wrapText="1" indent="2"/>
    </xf>
    <xf numFmtId="0" fontId="1" fillId="0" borderId="0" xfId="0" applyFont="1" applyAlignment="1">
      <alignment horizontal="left" wrapText="1" indent="2"/>
    </xf>
    <xf numFmtId="0" fontId="1" fillId="0" borderId="2" xfId="0" applyFont="1" applyBorder="1" applyAlignment="1">
      <alignment horizontal="left" wrapText="1" indent="2"/>
    </xf>
    <xf numFmtId="0" fontId="4" fillId="0" borderId="57" xfId="0" applyFont="1" applyBorder="1" applyAlignment="1">
      <alignment horizontal="left" wrapText="1"/>
    </xf>
    <xf numFmtId="0" fontId="1" fillId="0" borderId="41" xfId="0" applyFont="1" applyBorder="1" applyAlignment="1">
      <alignment horizontal="left"/>
    </xf>
    <xf numFmtId="0" fontId="1" fillId="0" borderId="41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20" xfId="0" applyFont="1" applyBorder="1" applyAlignment="1">
      <alignment horizontal="center" wrapText="1"/>
    </xf>
    <xf numFmtId="164" fontId="1" fillId="5" borderId="21" xfId="0" applyNumberFormat="1" applyFont="1" applyFill="1" applyBorder="1" applyAlignment="1">
      <alignment horizontal="right" wrapText="1"/>
    </xf>
    <xf numFmtId="0" fontId="1" fillId="0" borderId="39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9" fillId="4" borderId="39" xfId="0" applyNumberFormat="1" applyFont="1" applyFill="1" applyBorder="1" applyAlignment="1">
      <alignment horizontal="right" wrapText="1"/>
    </xf>
    <xf numFmtId="164" fontId="9" fillId="4" borderId="10" xfId="0" applyNumberFormat="1" applyFont="1" applyFill="1" applyBorder="1" applyAlignment="1">
      <alignment horizontal="right" wrapText="1"/>
    </xf>
    <xf numFmtId="0" fontId="3" fillId="0" borderId="40" xfId="0" applyFont="1" applyBorder="1" applyAlignment="1">
      <alignment horizontal="right"/>
    </xf>
    <xf numFmtId="0" fontId="10" fillId="0" borderId="2" xfId="0" applyFont="1" applyBorder="1" applyAlignment="1">
      <alignment horizontal="left" wrapText="1"/>
    </xf>
    <xf numFmtId="164" fontId="10" fillId="3" borderId="20" xfId="0" applyNumberFormat="1" applyFont="1" applyFill="1" applyBorder="1" applyAlignment="1">
      <alignment horizontal="right" wrapText="1"/>
    </xf>
    <xf numFmtId="164" fontId="1" fillId="7" borderId="20" xfId="0" applyNumberFormat="1" applyFont="1" applyFill="1" applyBorder="1" applyAlignment="1">
      <alignment horizontal="right" wrapText="1"/>
    </xf>
    <xf numFmtId="164" fontId="1" fillId="7" borderId="21" xfId="0" applyNumberFormat="1" applyFont="1" applyFill="1" applyBorder="1" applyAlignment="1">
      <alignment horizontal="right" wrapText="1"/>
    </xf>
    <xf numFmtId="164" fontId="9" fillId="4" borderId="2" xfId="0" applyNumberFormat="1" applyFont="1" applyFill="1" applyBorder="1" applyAlignment="1">
      <alignment horizontal="right" wrapText="1"/>
    </xf>
    <xf numFmtId="164" fontId="9" fillId="3" borderId="2" xfId="0" applyNumberFormat="1" applyFont="1" applyFill="1" applyBorder="1" applyAlignment="1">
      <alignment horizontal="right" wrapText="1"/>
    </xf>
    <xf numFmtId="164" fontId="1" fillId="7" borderId="2" xfId="0" applyNumberFormat="1" applyFont="1" applyFill="1" applyBorder="1" applyAlignment="1">
      <alignment horizontal="right" wrapText="1"/>
    </xf>
    <xf numFmtId="164" fontId="1" fillId="7" borderId="5" xfId="0" applyNumberFormat="1" applyFont="1" applyFill="1" applyBorder="1" applyAlignment="1">
      <alignment horizontal="right" wrapText="1"/>
    </xf>
    <xf numFmtId="164" fontId="9" fillId="5" borderId="2" xfId="0" applyNumberFormat="1" applyFont="1" applyFill="1" applyBorder="1" applyAlignment="1">
      <alignment horizontal="right" wrapText="1"/>
    </xf>
    <xf numFmtId="164" fontId="9" fillId="6" borderId="2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wrapText="1" indent="2"/>
    </xf>
    <xf numFmtId="0" fontId="9" fillId="0" borderId="2" xfId="0" applyFont="1" applyBorder="1" applyAlignment="1">
      <alignment horizontal="left" wrapText="1" indent="2"/>
    </xf>
    <xf numFmtId="0" fontId="9" fillId="0" borderId="4" xfId="0" applyFont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wrapText="1"/>
    </xf>
    <xf numFmtId="164" fontId="9" fillId="7" borderId="5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left" wrapText="1" indent="2"/>
    </xf>
    <xf numFmtId="0" fontId="13" fillId="0" borderId="2" xfId="0" applyFont="1" applyBorder="1" applyAlignment="1">
      <alignment horizontal="left" wrapText="1" indent="2"/>
    </xf>
    <xf numFmtId="0" fontId="9" fillId="0" borderId="0" xfId="0" applyFont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0" xfId="0" applyFont="1" applyAlignment="1">
      <alignment horizontal="left" wrapText="1" indent="4"/>
    </xf>
    <xf numFmtId="0" fontId="9" fillId="0" borderId="2" xfId="0" applyFont="1" applyBorder="1" applyAlignment="1">
      <alignment horizontal="left" wrapText="1" indent="4"/>
    </xf>
    <xf numFmtId="0" fontId="9" fillId="0" borderId="0" xfId="0" applyFont="1" applyAlignment="1">
      <alignment horizontal="left" wrapText="1" indent="3"/>
    </xf>
    <xf numFmtId="0" fontId="9" fillId="0" borderId="2" xfId="0" applyFont="1" applyBorder="1" applyAlignment="1">
      <alignment horizontal="left" wrapText="1" indent="3"/>
    </xf>
    <xf numFmtId="0" fontId="1" fillId="0" borderId="2" xfId="0" applyFont="1" applyBorder="1" applyAlignment="1">
      <alignment horizontal="left" wrapText="1"/>
    </xf>
    <xf numFmtId="164" fontId="9" fillId="6" borderId="39" xfId="0" applyNumberFormat="1" applyFont="1" applyFill="1" applyBorder="1" applyAlignment="1">
      <alignment horizontal="right" wrapText="1"/>
    </xf>
    <xf numFmtId="164" fontId="1" fillId="7" borderId="39" xfId="0" applyNumberFormat="1" applyFont="1" applyFill="1" applyBorder="1" applyAlignment="1">
      <alignment horizontal="right" wrapText="1"/>
    </xf>
    <xf numFmtId="164" fontId="1" fillId="7" borderId="1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 indent="2"/>
    </xf>
    <xf numFmtId="0" fontId="1" fillId="0" borderId="13" xfId="0" applyFont="1" applyBorder="1" applyAlignment="1">
      <alignment horizontal="left" vertical="center" wrapText="1" indent="2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1" fillId="5" borderId="14" xfId="0" applyNumberFormat="1" applyFont="1" applyFill="1" applyBorder="1" applyAlignment="1">
      <alignment horizontal="right" wrapText="1"/>
    </xf>
    <xf numFmtId="0" fontId="1" fillId="5" borderId="13" xfId="0" applyFont="1" applyFill="1" applyBorder="1" applyAlignment="1">
      <alignment horizontal="left" wrapText="1"/>
    </xf>
    <xf numFmtId="164" fontId="1" fillId="3" borderId="26" xfId="0" applyNumberFormat="1" applyFont="1" applyFill="1" applyBorder="1" applyAlignment="1">
      <alignment horizontal="right" wrapText="1"/>
    </xf>
    <xf numFmtId="0" fontId="1" fillId="3" borderId="16" xfId="0" applyFont="1" applyFill="1" applyBorder="1" applyAlignment="1">
      <alignment horizontal="left" wrapText="1"/>
    </xf>
    <xf numFmtId="164" fontId="1" fillId="6" borderId="17" xfId="0" applyNumberFormat="1" applyFont="1" applyFill="1" applyBorder="1" applyAlignment="1">
      <alignment horizontal="right" wrapText="1"/>
    </xf>
    <xf numFmtId="0" fontId="1" fillId="6" borderId="16" xfId="0" applyFont="1" applyFill="1" applyBorder="1" applyAlignment="1">
      <alignment horizontal="left" wrapText="1"/>
    </xf>
    <xf numFmtId="164" fontId="1" fillId="6" borderId="28" xfId="0" applyNumberFormat="1" applyFont="1" applyFill="1" applyBorder="1" applyAlignment="1">
      <alignment horizontal="right" wrapText="1"/>
    </xf>
    <xf numFmtId="0" fontId="1" fillId="6" borderId="27" xfId="0" applyFont="1" applyFill="1" applyBorder="1" applyAlignment="1">
      <alignment horizontal="left" wrapText="1"/>
    </xf>
    <xf numFmtId="0" fontId="1" fillId="0" borderId="2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4"/>
    </xf>
    <xf numFmtId="0" fontId="1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left" wrapText="1"/>
    </xf>
    <xf numFmtId="0" fontId="1" fillId="3" borderId="37" xfId="0" applyFont="1" applyFill="1" applyBorder="1" applyAlignment="1">
      <alignment horizontal="left" wrapText="1"/>
    </xf>
    <xf numFmtId="0" fontId="1" fillId="6" borderId="37" xfId="0" applyFont="1" applyFill="1" applyBorder="1" applyAlignment="1">
      <alignment horizontal="left" wrapText="1"/>
    </xf>
    <xf numFmtId="0" fontId="1" fillId="6" borderId="38" xfId="0" applyFont="1" applyFill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 indent="2"/>
    </xf>
    <xf numFmtId="0" fontId="1" fillId="0" borderId="43" xfId="0" applyFont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wrapText="1"/>
    </xf>
    <xf numFmtId="0" fontId="10" fillId="0" borderId="14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right" wrapText="1"/>
    </xf>
    <xf numFmtId="0" fontId="1" fillId="3" borderId="13" xfId="0" applyFont="1" applyFill="1" applyBorder="1" applyAlignment="1">
      <alignment horizontal="left" wrapText="1"/>
    </xf>
    <xf numFmtId="164" fontId="1" fillId="6" borderId="14" xfId="0" applyNumberFormat="1" applyFont="1" applyFill="1" applyBorder="1" applyAlignment="1">
      <alignment horizontal="right" wrapText="1"/>
    </xf>
    <xf numFmtId="0" fontId="1" fillId="6" borderId="13" xfId="0" applyFont="1" applyFill="1" applyBorder="1" applyAlignment="1">
      <alignment horizontal="left" wrapText="1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" fillId="5" borderId="13" xfId="0" applyFont="1" applyFill="1" applyBorder="1" applyAlignment="1">
      <alignment horizontal="right" wrapText="1"/>
    </xf>
    <xf numFmtId="0" fontId="1" fillId="3" borderId="12" xfId="0" applyFont="1" applyFill="1" applyBorder="1" applyAlignment="1">
      <alignment horizontal="left" wrapText="1"/>
    </xf>
    <xf numFmtId="0" fontId="1" fillId="6" borderId="15" xfId="0" applyFont="1" applyFill="1" applyBorder="1" applyAlignment="1">
      <alignment horizontal="left" wrapText="1"/>
    </xf>
    <xf numFmtId="0" fontId="1" fillId="6" borderId="30" xfId="0" applyFont="1" applyFill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left" wrapText="1"/>
    </xf>
    <xf numFmtId="0" fontId="5" fillId="0" borderId="14" xfId="0" applyFont="1" applyBorder="1" applyAlignment="1">
      <alignment horizontal="left" vertical="center" wrapText="1" indent="2"/>
    </xf>
    <xf numFmtId="0" fontId="5" fillId="0" borderId="13" xfId="0" applyFont="1" applyBorder="1" applyAlignment="1">
      <alignment horizontal="left" vertical="center" wrapText="1" indent="2"/>
    </xf>
    <xf numFmtId="0" fontId="5" fillId="0" borderId="2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right" wrapText="1"/>
    </xf>
    <xf numFmtId="0" fontId="5" fillId="5" borderId="13" xfId="0" applyFont="1" applyFill="1" applyBorder="1" applyAlignment="1">
      <alignment horizontal="left" wrapText="1"/>
    </xf>
    <xf numFmtId="164" fontId="5" fillId="3" borderId="14" xfId="0" applyNumberFormat="1" applyFont="1" applyFill="1" applyBorder="1" applyAlignment="1">
      <alignment horizontal="right" wrapText="1"/>
    </xf>
    <xf numFmtId="0" fontId="5" fillId="3" borderId="13" xfId="0" applyFont="1" applyFill="1" applyBorder="1" applyAlignment="1">
      <alignment horizontal="left" wrapText="1"/>
    </xf>
    <xf numFmtId="164" fontId="5" fillId="6" borderId="14" xfId="0" applyNumberFormat="1" applyFont="1" applyFill="1" applyBorder="1" applyAlignment="1">
      <alignment horizontal="right" wrapText="1"/>
    </xf>
    <xf numFmtId="0" fontId="5" fillId="6" borderId="13" xfId="0" applyFont="1" applyFill="1" applyBorder="1" applyAlignment="1">
      <alignment horizontal="left" wrapText="1"/>
    </xf>
    <xf numFmtId="164" fontId="5" fillId="6" borderId="28" xfId="0" applyNumberFormat="1" applyFont="1" applyFill="1" applyBorder="1" applyAlignment="1">
      <alignment horizontal="right" wrapText="1"/>
    </xf>
    <xf numFmtId="0" fontId="5" fillId="6" borderId="27" xfId="0" applyFont="1" applyFill="1" applyBorder="1" applyAlignment="1">
      <alignment horizontal="left" wrapText="1"/>
    </xf>
    <xf numFmtId="0" fontId="1" fillId="0" borderId="36" xfId="0" applyFont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left" wrapText="1"/>
    </xf>
    <xf numFmtId="0" fontId="5" fillId="6" borderId="36" xfId="0" applyFont="1" applyFill="1" applyBorder="1" applyAlignment="1">
      <alignment horizontal="left" wrapText="1"/>
    </xf>
    <xf numFmtId="0" fontId="5" fillId="6" borderId="38" xfId="0" applyFont="1" applyFill="1" applyBorder="1" applyAlignment="1">
      <alignment horizontal="left" wrapText="1"/>
    </xf>
    <xf numFmtId="0" fontId="6" fillId="0" borderId="47" xfId="0" applyFont="1" applyBorder="1" applyAlignment="1">
      <alignment horizontal="left" wrapText="1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 wrapText="1"/>
    </xf>
    <xf numFmtId="164" fontId="4" fillId="5" borderId="54" xfId="0" applyNumberFormat="1" applyFont="1" applyFill="1" applyBorder="1" applyAlignment="1">
      <alignment horizontal="right" wrapText="1"/>
    </xf>
    <xf numFmtId="164" fontId="1" fillId="5" borderId="56" xfId="0" applyNumberFormat="1" applyFont="1" applyFill="1" applyBorder="1" applyAlignment="1">
      <alignment horizontal="right" wrapText="1"/>
    </xf>
    <xf numFmtId="0" fontId="4" fillId="0" borderId="3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164" fontId="4" fillId="3" borderId="56" xfId="0" applyNumberFormat="1" applyFont="1" applyFill="1" applyBorder="1" applyAlignment="1">
      <alignment horizontal="right" wrapText="1"/>
    </xf>
    <xf numFmtId="164" fontId="1" fillId="6" borderId="56" xfId="0" applyNumberFormat="1" applyFont="1" applyFill="1" applyBorder="1" applyAlignment="1">
      <alignment horizontal="right" wrapText="1"/>
    </xf>
    <xf numFmtId="164" fontId="1" fillId="6" borderId="10" xfId="0" applyNumberFormat="1" applyFont="1" applyFill="1" applyBorder="1" applyAlignment="1">
      <alignment horizontal="right" wrapText="1"/>
    </xf>
    <xf numFmtId="164" fontId="1" fillId="6" borderId="54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0" fontId="6" fillId="0" borderId="47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6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6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E108"/>
  <sheetViews>
    <sheetView workbookViewId="0"/>
  </sheetViews>
  <sheetFormatPr defaultColWidth="10.5" defaultRowHeight="11.45" customHeight="1" x14ac:dyDescent="0.2"/>
  <cols>
    <col min="1" max="1" width="0.6640625" style="2" customWidth="1"/>
    <col min="2" max="2" width="49" style="1" customWidth="1"/>
    <col min="3" max="3" width="10.83203125" style="3" customWidth="1"/>
    <col min="4" max="4" width="14" style="1" customWidth="1"/>
    <col min="5" max="5" width="16.33203125" style="1" customWidth="1"/>
    <col min="6" max="15" width="14" style="1" customWidth="1"/>
    <col min="16" max="16" width="17.5" style="1" customWidth="1"/>
    <col min="17" max="20" width="14" style="1" customWidth="1"/>
    <col min="21" max="21" width="63" style="1" customWidth="1"/>
    <col min="22" max="22" width="10.83203125" style="1" customWidth="1"/>
    <col min="23" max="23" width="14" style="1" customWidth="1"/>
    <col min="24" max="27" width="28" style="1" customWidth="1"/>
    <col min="28" max="28" width="33.83203125" style="1" customWidth="1"/>
    <col min="29" max="30" width="28" style="1" customWidth="1"/>
    <col min="31" max="31" width="14.6640625" style="1" customWidth="1"/>
  </cols>
  <sheetData>
    <row r="1" spans="1:31" s="4" customFormat="1" ht="3" customHeight="1" x14ac:dyDescent="0.25">
      <c r="A1" s="5" t="s">
        <v>0</v>
      </c>
    </row>
    <row r="2" spans="1:31" s="4" customFormat="1" ht="30.95" customHeight="1" x14ac:dyDescent="0.25">
      <c r="B2" s="181" t="s">
        <v>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AE2" s="6" t="s">
        <v>2</v>
      </c>
    </row>
    <row r="3" spans="1:31" s="7" customFormat="1" ht="14.1" customHeight="1" x14ac:dyDescent="0.2">
      <c r="K3" s="1"/>
      <c r="L3" s="182" t="s">
        <v>3</v>
      </c>
      <c r="M3" s="182"/>
      <c r="N3" s="182"/>
      <c r="O3" s="182"/>
      <c r="P3" s="182"/>
    </row>
    <row r="4" spans="1:31" s="1" customFormat="1" ht="14.1" customHeight="1" x14ac:dyDescent="0.2">
      <c r="H4" s="9" t="s">
        <v>4</v>
      </c>
      <c r="K4" s="10" t="s">
        <v>5</v>
      </c>
      <c r="L4" s="183"/>
      <c r="M4" s="183"/>
      <c r="N4" s="183"/>
      <c r="O4" s="183"/>
      <c r="P4" s="183"/>
    </row>
    <row r="5" spans="1:31" s="7" customFormat="1" ht="14.1" customHeight="1" x14ac:dyDescent="0.2">
      <c r="K5" s="11" t="s">
        <v>6</v>
      </c>
      <c r="L5" s="12" t="s">
        <v>7</v>
      </c>
      <c r="M5" s="8" t="s">
        <v>8</v>
      </c>
      <c r="N5" s="184" t="s">
        <v>9</v>
      </c>
      <c r="O5" s="184"/>
      <c r="P5" s="184"/>
    </row>
    <row r="6" spans="1:31" s="1" customFormat="1" ht="14.1" customHeight="1" x14ac:dyDescent="0.2">
      <c r="B6" s="13" t="s">
        <v>10</v>
      </c>
      <c r="C6" s="185"/>
      <c r="D6" s="185"/>
      <c r="E6" s="185"/>
      <c r="F6" s="185"/>
      <c r="G6" s="185"/>
      <c r="H6" s="185"/>
      <c r="K6" s="11" t="s">
        <v>11</v>
      </c>
      <c r="L6" s="186"/>
      <c r="M6" s="186"/>
      <c r="N6" s="186"/>
      <c r="O6" s="186"/>
      <c r="P6" s="186"/>
    </row>
    <row r="7" spans="1:31" s="1" customFormat="1" ht="14.1" customHeight="1" x14ac:dyDescent="0.2">
      <c r="B7" s="1" t="s">
        <v>12</v>
      </c>
      <c r="K7" s="11" t="s">
        <v>13</v>
      </c>
      <c r="L7" s="186"/>
      <c r="M7" s="186"/>
      <c r="N7" s="186"/>
      <c r="O7" s="186"/>
      <c r="P7" s="186"/>
    </row>
    <row r="8" spans="1:31" s="1" customFormat="1" ht="26.1" customHeight="1" x14ac:dyDescent="0.2">
      <c r="B8" s="13" t="s">
        <v>14</v>
      </c>
      <c r="C8" s="187"/>
      <c r="D8" s="187"/>
      <c r="E8" s="187"/>
      <c r="F8" s="187"/>
      <c r="G8" s="187"/>
      <c r="H8" s="187"/>
      <c r="K8" s="11" t="s">
        <v>15</v>
      </c>
      <c r="L8" s="186"/>
      <c r="M8" s="186"/>
      <c r="N8" s="186"/>
      <c r="O8" s="186"/>
      <c r="P8" s="186"/>
    </row>
    <row r="9" spans="1:31" s="1" customFormat="1" ht="26.1" customHeight="1" x14ac:dyDescent="0.2">
      <c r="B9" s="13" t="s">
        <v>16</v>
      </c>
      <c r="C9" s="188"/>
      <c r="D9" s="188"/>
      <c r="E9" s="188"/>
      <c r="F9" s="188"/>
      <c r="G9" s="188"/>
      <c r="H9" s="188"/>
      <c r="K9" s="14" t="s">
        <v>17</v>
      </c>
      <c r="L9" s="189"/>
      <c r="M9" s="189"/>
      <c r="N9" s="190"/>
      <c r="O9" s="190"/>
      <c r="P9" s="190"/>
    </row>
    <row r="10" spans="1:31" s="1" customFormat="1" ht="14.1" customHeight="1" x14ac:dyDescent="0.2">
      <c r="B10" s="16"/>
    </row>
    <row r="11" spans="1:31" s="1" customFormat="1" ht="14.1" customHeight="1" x14ac:dyDescent="0.2">
      <c r="B11" s="13" t="s">
        <v>18</v>
      </c>
      <c r="C11" s="191" t="s">
        <v>19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</row>
    <row r="12" spans="1:31" s="1" customFormat="1" ht="14.1" customHeight="1" x14ac:dyDescent="0.2"/>
    <row r="13" spans="1:31" s="17" customFormat="1" ht="15" customHeight="1" x14ac:dyDescent="0.2">
      <c r="B13" s="192" t="s">
        <v>20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</row>
    <row r="14" spans="1:31" s="18" customFormat="1" ht="14.1" customHeight="1" x14ac:dyDescent="0.2">
      <c r="B14" s="193" t="s">
        <v>21</v>
      </c>
      <c r="C14" s="193"/>
      <c r="D14" s="194" t="s">
        <v>22</v>
      </c>
      <c r="E14" s="194" t="s">
        <v>23</v>
      </c>
      <c r="F14" s="193" t="s">
        <v>24</v>
      </c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 t="s">
        <v>21</v>
      </c>
      <c r="V14" s="193"/>
      <c r="W14" s="193"/>
      <c r="X14" s="193" t="s">
        <v>25</v>
      </c>
      <c r="Y14" s="193"/>
      <c r="Z14" s="193"/>
      <c r="AA14" s="194" t="s">
        <v>26</v>
      </c>
    </row>
    <row r="15" spans="1:31" s="18" customFormat="1" ht="14.1" customHeight="1" x14ac:dyDescent="0.2">
      <c r="B15" s="194" t="s">
        <v>27</v>
      </c>
      <c r="C15" s="194" t="s">
        <v>28</v>
      </c>
      <c r="D15" s="195"/>
      <c r="E15" s="195"/>
      <c r="F15" s="194" t="s">
        <v>29</v>
      </c>
      <c r="G15" s="193" t="s">
        <v>30</v>
      </c>
      <c r="H15" s="193"/>
      <c r="I15" s="193"/>
      <c r="J15" s="193"/>
      <c r="K15" s="193"/>
      <c r="L15" s="193"/>
      <c r="M15" s="193"/>
      <c r="N15" s="193"/>
      <c r="O15" s="193"/>
      <c r="P15" s="193"/>
      <c r="Q15" s="194" t="s">
        <v>31</v>
      </c>
      <c r="R15" s="193" t="s">
        <v>24</v>
      </c>
      <c r="S15" s="193"/>
      <c r="T15" s="193"/>
      <c r="U15" s="197" t="s">
        <v>32</v>
      </c>
      <c r="V15" s="194" t="s">
        <v>28</v>
      </c>
      <c r="W15" s="194" t="s">
        <v>33</v>
      </c>
      <c r="X15" s="194" t="s">
        <v>34</v>
      </c>
      <c r="Y15" s="193" t="s">
        <v>35</v>
      </c>
      <c r="Z15" s="193"/>
      <c r="AA15" s="195"/>
    </row>
    <row r="16" spans="1:31" s="18" customFormat="1" ht="51.95" customHeight="1" x14ac:dyDescent="0.2">
      <c r="B16" s="195"/>
      <c r="C16" s="195"/>
      <c r="D16" s="195"/>
      <c r="E16" s="195"/>
      <c r="F16" s="195"/>
      <c r="G16" s="193" t="s">
        <v>36</v>
      </c>
      <c r="H16" s="193"/>
      <c r="I16" s="194" t="s">
        <v>37</v>
      </c>
      <c r="J16" s="194" t="s">
        <v>38</v>
      </c>
      <c r="K16" s="194" t="s">
        <v>39</v>
      </c>
      <c r="L16" s="194" t="s">
        <v>40</v>
      </c>
      <c r="M16" s="194" t="s">
        <v>41</v>
      </c>
      <c r="N16" s="194" t="s">
        <v>42</v>
      </c>
      <c r="O16" s="194" t="s">
        <v>43</v>
      </c>
      <c r="P16" s="200" t="s">
        <v>44</v>
      </c>
      <c r="Q16" s="195"/>
      <c r="R16" s="200" t="s">
        <v>45</v>
      </c>
      <c r="S16" s="202" t="s">
        <v>46</v>
      </c>
      <c r="T16" s="200" t="s">
        <v>47</v>
      </c>
      <c r="U16" s="198"/>
      <c r="V16" s="195"/>
      <c r="W16" s="195"/>
      <c r="X16" s="195"/>
      <c r="Y16" s="194" t="s">
        <v>48</v>
      </c>
      <c r="Z16" s="194" t="s">
        <v>49</v>
      </c>
      <c r="AA16" s="195"/>
    </row>
    <row r="17" spans="1:27" s="18" customFormat="1" ht="117.95" customHeight="1" x14ac:dyDescent="0.2">
      <c r="B17" s="196"/>
      <c r="C17" s="196"/>
      <c r="D17" s="196"/>
      <c r="E17" s="196"/>
      <c r="F17" s="196"/>
      <c r="G17" s="19" t="s">
        <v>50</v>
      </c>
      <c r="H17" s="19" t="s">
        <v>51</v>
      </c>
      <c r="I17" s="196"/>
      <c r="J17" s="196"/>
      <c r="K17" s="196"/>
      <c r="L17" s="196"/>
      <c r="M17" s="196"/>
      <c r="N17" s="196"/>
      <c r="O17" s="196"/>
      <c r="P17" s="201"/>
      <c r="Q17" s="196"/>
      <c r="R17" s="201"/>
      <c r="S17" s="203"/>
      <c r="T17" s="201"/>
      <c r="U17" s="199"/>
      <c r="V17" s="196"/>
      <c r="W17" s="196"/>
      <c r="X17" s="196"/>
      <c r="Y17" s="196"/>
      <c r="Z17" s="196"/>
      <c r="AA17" s="196"/>
    </row>
    <row r="18" spans="1:27" s="21" customFormat="1" ht="12" customHeight="1" x14ac:dyDescent="0.2">
      <c r="B18" s="22" t="s">
        <v>52</v>
      </c>
      <c r="C18" s="22" t="s">
        <v>53</v>
      </c>
      <c r="D18" s="22" t="s">
        <v>54</v>
      </c>
      <c r="E18" s="22" t="s">
        <v>55</v>
      </c>
      <c r="F18" s="22" t="s">
        <v>56</v>
      </c>
      <c r="G18" s="22" t="s">
        <v>57</v>
      </c>
      <c r="H18" s="22" t="s">
        <v>58</v>
      </c>
      <c r="I18" s="22" t="s">
        <v>59</v>
      </c>
      <c r="J18" s="22" t="s">
        <v>60</v>
      </c>
      <c r="K18" s="22" t="s">
        <v>61</v>
      </c>
      <c r="L18" s="22" t="s">
        <v>62</v>
      </c>
      <c r="M18" s="22" t="s">
        <v>63</v>
      </c>
      <c r="N18" s="22" t="s">
        <v>64</v>
      </c>
      <c r="O18" s="22" t="s">
        <v>65</v>
      </c>
      <c r="P18" s="22" t="s">
        <v>8</v>
      </c>
      <c r="Q18" s="22" t="s">
        <v>66</v>
      </c>
      <c r="R18" s="22" t="s">
        <v>67</v>
      </c>
      <c r="S18" s="23" t="s">
        <v>68</v>
      </c>
      <c r="T18" s="23" t="s">
        <v>69</v>
      </c>
      <c r="U18" s="23" t="s">
        <v>70</v>
      </c>
      <c r="V18" s="22" t="s">
        <v>71</v>
      </c>
      <c r="W18" s="22" t="s">
        <v>72</v>
      </c>
      <c r="X18" s="22" t="s">
        <v>73</v>
      </c>
      <c r="Y18" s="22" t="s">
        <v>74</v>
      </c>
      <c r="Z18" s="22" t="s">
        <v>75</v>
      </c>
      <c r="AA18" s="22" t="s">
        <v>76</v>
      </c>
    </row>
    <row r="19" spans="1:27" s="24" customFormat="1" ht="42" customHeight="1" x14ac:dyDescent="0.2">
      <c r="A19" s="25"/>
      <c r="B19" s="26" t="s">
        <v>77</v>
      </c>
      <c r="C19" s="27" t="s">
        <v>78</v>
      </c>
      <c r="D19" s="28" t="s">
        <v>79</v>
      </c>
      <c r="E19" s="29">
        <f>IF(E20="-",0,E20) + IF(E30="-",0,E30) + IF(E41="-",0,E41) + IF(E46="-",0,E46) + IF(E55="-",0,E55) + IF(E62="-",0,E62) + IF(E69="-",0,E69) + IF(E71="-",0,E71) + IF(E85="-",0,E85) + IF(E89="-",0,E89)</f>
        <v>0</v>
      </c>
      <c r="F19" s="29">
        <f>IF(F20="-",0,F20) + IF(F30="-",0,F30) + IF(F41="-",0,F41) + IF(F46="-",0,F46) + IF(F55="-",0,F55) + IF(F62="-",0,F62) + IF(F69="-",0,F69) + IF(F71="-",0,F71) + IF(F85="-",0,F85) + IF(F89="-",0,F89)</f>
        <v>0</v>
      </c>
      <c r="G19" s="29">
        <f>IF(G20="-",0,G20) + IF(G30="-",0,G30) + IF(G41="-",0,G41) + IF(G46="-",0,G46) + IF(G55="-",0,G55) + IF(G62="-",0,G62) + IF(G71="-",0,G71) + IF(G85="-",0,G85) + IF(G89="-",0,G89)</f>
        <v>0</v>
      </c>
      <c r="H19" s="29">
        <f>IF(H20="-",0,H20) + IF(H30="-",0,H30) + IF(H41="-",0,H41) + IF(H46="-",0,H46) + IF(H55="-",0,H55) + IF(H62="-",0,H62) + IF(H71="-",0,H71) + IF(H85="-",0,H85) + IF(H89="-",0,H89)</f>
        <v>0</v>
      </c>
      <c r="I19" s="29">
        <f t="shared" ref="I19:T19" si="0">IF(I20="-",0,I20) + IF(I30="-",0,I30) + IF(I41="-",0,I41) + IF(I46="-",0,I46) + IF(I55="-",0,I55) + IF(I62="-",0,I62) + IF(I69="-",0,I69) + IF(I71="-",0,I71) + IF(I85="-",0,I85) + IF(I89="-",0,I89)</f>
        <v>0</v>
      </c>
      <c r="J19" s="29">
        <f t="shared" si="0"/>
        <v>0</v>
      </c>
      <c r="K19" s="29">
        <f t="shared" si="0"/>
        <v>0</v>
      </c>
      <c r="L19" s="29">
        <f t="shared" si="0"/>
        <v>0</v>
      </c>
      <c r="M19" s="29">
        <f t="shared" si="0"/>
        <v>0</v>
      </c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  <c r="S19" s="29">
        <f t="shared" si="0"/>
        <v>0</v>
      </c>
      <c r="T19" s="30">
        <f t="shared" si="0"/>
        <v>0</v>
      </c>
      <c r="U19" s="31" t="s">
        <v>80</v>
      </c>
      <c r="V19" s="27" t="s">
        <v>81</v>
      </c>
      <c r="W19" s="28" t="s">
        <v>79</v>
      </c>
      <c r="X19" s="28" t="s">
        <v>79</v>
      </c>
      <c r="Y19" s="29">
        <f>IF(Y23="-",0,Y23) + IF(Y21="-",0,Y21) + IF(Y24="-",0,Y24) + IF(Y25="-",0,Y25) + IF(Y28="-",0,Y28) + IF(Y27="-",0,Y27) + IF(Y29="-",0,Y29) + IF(Y31="-",0,Y31) + IF(Y33="-",0,Y33) + IF(Y34="-",0,Y34) + IF(Y42="-",0,Y42) + IF(Y44="-",0,Y44) + IF(Y45="-",0,Y45) + IF(Y46="-",0,Y46) + IF(Y48="-",0,Y48) + IF(Y53="-",0,Y53) + IF(Y55="-",0,Y55) + IF(Y56="-",0,Y56) + IF(Y57="-",0,Y57) + IF(Y58="-",0,Y58) + IF(Y61="-",0,Y61) + IF(Y63="-",0,Y63) + IF(Y65="-",0,Y65) + IF(Y66="-",0,Y66) + IF(Y68="-",0,Y68) + IF(Y69="-",0,Y69) + IF(Y72="-",0,Y72) + IF(Y73="-",0,Y73) + IF(Y76="-",0,Y76) + IF(Y78="-",0,Y78) + IF(Y87="-",0,Y87) + IF(Y88="-",0,Y88) + IF(Y90="-",0,Y90) + IF(Y91="-",0,Y91) + IF(Y92="-",0,Y92) + IF(Y93="-",0,Y93) + IF(Y94="-",0,Y94) + IF(Y96="-",0,Y96) + IF(Y99="-",0,Y99) + IF(Y103="-",0,Y103) + IF(Y102="-",0,Y102) + IF(Y104="-",0,Y104) + IF(Y105="-",0,Y105) + IF(Y106="-",0,Y106) + IF(Y107="-",0,Y107) + IF(Y108="-",0,Y108) + IF(Y52="-",0,Y52) + IF(Y60="-",0,Y60)</f>
        <v>0</v>
      </c>
      <c r="Z19" s="28" t="s">
        <v>79</v>
      </c>
      <c r="AA19" s="32">
        <f>IF(AA23="-",0,AA23) + IF(AA21="-",0,AA21) + IF(AA24="-",0,AA24) + IF(AA25="-",0,AA25) + IF(AA28="-",0,AA28) + IF(AA27="-",0,AA27) + IF(AA29="-",0,AA29) + IF(AA31="-",0,AA31) + IF(AA34="-",0,AA34) + IF(AA42="-",0,AA42) + IF(AA44="-",0,AA44) + IF(AA45="-",0,AA45) + IF(AA46="-",0,AA46) + IF(AA48="-",0,AA48) + IF(AA53="-",0,AA53) + IF(AA55="-",0,AA55) + IF(AA56="-",0,AA56) + IF(AA57="-",0,AA57) + IF(AA58="-",0,AA58) + IF(AA61="-",0,AA61) + IF(AA63="-",0,AA63) + IF(AA65="-",0,AA65) + IF(AA66="-",0,AA66) + IF(AA68="-",0,AA68) + IF(AA72="-",0,AA72) + IF(AA73="-",0,AA73) + IF(AA76="-",0,AA76) + IF(AA78="-",0,AA78) + IF(AA87="-",0,AA87) + IF(AA88="-",0,AA88) + IF(AA90="-",0,AA90) + IF(AA91="-",0,AA91) + IF(AA92="-",0,AA92) + IF(AA93="-",0,AA93) + IF(AA94="-",0,AA94) + IF(AA96="-",0,AA96) + IF(AA99="-",0,AA99) + IF(AA103="-",0,AA103) + IF(AA102="-",0,AA102) + IF(AA104="-",0,AA104) + IF(AA105="-",0,AA105) + IF(AA106="-",0,AA106) + IF(AA52="-",0,AA52) + IF(AA60="-",0,AA60)</f>
        <v>0</v>
      </c>
    </row>
    <row r="20" spans="1:27" s="24" customFormat="1" ht="56.1" customHeight="1" x14ac:dyDescent="0.2">
      <c r="A20" s="25"/>
      <c r="B20" s="26" t="s">
        <v>82</v>
      </c>
      <c r="C20" s="33" t="s">
        <v>83</v>
      </c>
      <c r="D20" s="34" t="s">
        <v>79</v>
      </c>
      <c r="E20" s="35">
        <f t="shared" ref="E20:T20" si="1">IF(E21="-",0,E21) + IF(E24="-",0,E24) + IF(E25="-",0,E25) + IF(E29="-",0,E29)</f>
        <v>0</v>
      </c>
      <c r="F20" s="35">
        <f t="shared" si="1"/>
        <v>0</v>
      </c>
      <c r="G20" s="35">
        <f t="shared" si="1"/>
        <v>0</v>
      </c>
      <c r="H20" s="35">
        <f t="shared" si="1"/>
        <v>0</v>
      </c>
      <c r="I20" s="35">
        <f t="shared" si="1"/>
        <v>0</v>
      </c>
      <c r="J20" s="35">
        <f t="shared" si="1"/>
        <v>0</v>
      </c>
      <c r="K20" s="35">
        <f t="shared" si="1"/>
        <v>0</v>
      </c>
      <c r="L20" s="35">
        <f t="shared" si="1"/>
        <v>0</v>
      </c>
      <c r="M20" s="35">
        <f t="shared" si="1"/>
        <v>0</v>
      </c>
      <c r="N20" s="35">
        <f t="shared" si="1"/>
        <v>0</v>
      </c>
      <c r="O20" s="35">
        <f t="shared" si="1"/>
        <v>0</v>
      </c>
      <c r="P20" s="35">
        <f t="shared" si="1"/>
        <v>0</v>
      </c>
      <c r="Q20" s="35">
        <f t="shared" si="1"/>
        <v>0</v>
      </c>
      <c r="R20" s="35">
        <f t="shared" si="1"/>
        <v>0</v>
      </c>
      <c r="S20" s="35">
        <f t="shared" si="1"/>
        <v>0</v>
      </c>
      <c r="T20" s="36">
        <f t="shared" si="1"/>
        <v>0</v>
      </c>
      <c r="U20" s="37" t="s">
        <v>79</v>
      </c>
      <c r="V20" s="38"/>
      <c r="W20" s="204" t="s">
        <v>79</v>
      </c>
      <c r="X20" s="204"/>
      <c r="Y20" s="204"/>
      <c r="Z20" s="204"/>
      <c r="AA20" s="204"/>
    </row>
    <row r="21" spans="1:27" s="1" customFormat="1" ht="30.95" customHeight="1" x14ac:dyDescent="0.2">
      <c r="A21" s="39"/>
      <c r="B21" s="205" t="s">
        <v>84</v>
      </c>
      <c r="C21" s="207" t="s">
        <v>85</v>
      </c>
      <c r="D21" s="209">
        <v>0</v>
      </c>
      <c r="E21" s="211">
        <f>IF(F21="-",0,F21) + IF(G21="-",0,G21) + IF(I21="-",0,I21) + IF(K21="-",0,K21) + IF(M21="-",0,M21) + IF(N21="-",0,N21) + IF(O21="-",0,O21) + IF(P21="-",0,P21) + IF(Q21="-",0,Q21)</f>
        <v>0</v>
      </c>
      <c r="F21" s="213">
        <v>0</v>
      </c>
      <c r="G21" s="213">
        <v>0</v>
      </c>
      <c r="H21" s="213">
        <v>0</v>
      </c>
      <c r="I21" s="213">
        <v>0</v>
      </c>
      <c r="J21" s="213">
        <v>0</v>
      </c>
      <c r="K21" s="213">
        <v>0</v>
      </c>
      <c r="L21" s="213">
        <v>0</v>
      </c>
      <c r="M21" s="213">
        <v>0</v>
      </c>
      <c r="N21" s="213">
        <v>0</v>
      </c>
      <c r="O21" s="213">
        <v>0</v>
      </c>
      <c r="P21" s="213">
        <v>0</v>
      </c>
      <c r="Q21" s="213">
        <v>0</v>
      </c>
      <c r="R21" s="213">
        <v>0</v>
      </c>
      <c r="S21" s="213">
        <v>0</v>
      </c>
      <c r="T21" s="215">
        <v>0</v>
      </c>
      <c r="U21" s="44" t="s">
        <v>86</v>
      </c>
      <c r="V21" s="45" t="s">
        <v>87</v>
      </c>
      <c r="W21" s="34" t="s">
        <v>88</v>
      </c>
      <c r="X21" s="46">
        <v>0</v>
      </c>
      <c r="Y21" s="47">
        <v>0</v>
      </c>
      <c r="Z21" s="34" t="s">
        <v>79</v>
      </c>
      <c r="AA21" s="48">
        <v>0</v>
      </c>
    </row>
    <row r="22" spans="1:27" s="1" customFormat="1" ht="14.1" customHeight="1" x14ac:dyDescent="0.2">
      <c r="B22" s="206"/>
      <c r="C22" s="208"/>
      <c r="D22" s="210"/>
      <c r="E22" s="212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6"/>
      <c r="U22" s="44" t="s">
        <v>89</v>
      </c>
      <c r="V22" s="45" t="s">
        <v>90</v>
      </c>
      <c r="W22" s="34" t="s">
        <v>91</v>
      </c>
      <c r="X22" s="46">
        <v>0</v>
      </c>
      <c r="Y22" s="34" t="s">
        <v>79</v>
      </c>
      <c r="Z22" s="34" t="s">
        <v>79</v>
      </c>
      <c r="AA22" s="49"/>
    </row>
    <row r="23" spans="1:27" s="1" customFormat="1" ht="26.1" customHeight="1" x14ac:dyDescent="0.2">
      <c r="A23" s="50"/>
      <c r="B23" s="51" t="s">
        <v>92</v>
      </c>
      <c r="C23" s="41" t="s">
        <v>93</v>
      </c>
      <c r="D23" s="43" t="s">
        <v>94</v>
      </c>
      <c r="E23" s="217" t="s">
        <v>79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44" t="s">
        <v>95</v>
      </c>
      <c r="V23" s="45" t="s">
        <v>96</v>
      </c>
      <c r="W23" s="34" t="s">
        <v>88</v>
      </c>
      <c r="X23" s="46">
        <v>0</v>
      </c>
      <c r="Y23" s="47">
        <v>0</v>
      </c>
      <c r="Z23" s="52">
        <f>IF((IF(X23="-",0,X23))=0,0,(IF((Y23 * 1000)="-",0,(Y23 * 1000)))/(IF(X23="-",0,X23)))</f>
        <v>0</v>
      </c>
      <c r="AA23" s="48">
        <v>0</v>
      </c>
    </row>
    <row r="24" spans="1:27" s="1" customFormat="1" ht="27.95" customHeight="1" x14ac:dyDescent="0.2">
      <c r="A24" s="39"/>
      <c r="B24" s="53" t="s">
        <v>97</v>
      </c>
      <c r="C24" s="45" t="s">
        <v>98</v>
      </c>
      <c r="D24" s="46">
        <v>0</v>
      </c>
      <c r="E24" s="35">
        <f>IF(F24="-",0,F24) + IF(G24="-",0,G24) + IF(I24="-",0,I24) + IF(K24="-",0,K24) + IF(M24="-",0,M24) + IF(N24="-",0,N24) + IF(O24="-",0,O24) + IF(P24="-",0,P24) + IF(Q24="-",0,Q24)</f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54">
        <v>0</v>
      </c>
      <c r="U24" s="44" t="s">
        <v>99</v>
      </c>
      <c r="V24" s="45" t="s">
        <v>100</v>
      </c>
      <c r="W24" s="34" t="s">
        <v>88</v>
      </c>
      <c r="X24" s="46">
        <v>0</v>
      </c>
      <c r="Y24" s="47">
        <v>0</v>
      </c>
      <c r="Z24" s="52">
        <f>IF((IF(X24="-",0,X24))=0,0,(IF((Y24 * 1000)="-",0,(Y24 * 1000)))/(IF(X24="-",0,X24)))</f>
        <v>0</v>
      </c>
      <c r="AA24" s="55">
        <v>0</v>
      </c>
    </row>
    <row r="25" spans="1:27" s="1" customFormat="1" ht="27.95" customHeight="1" x14ac:dyDescent="0.2">
      <c r="A25" s="39"/>
      <c r="B25" s="53" t="s">
        <v>101</v>
      </c>
      <c r="C25" s="45" t="s">
        <v>102</v>
      </c>
      <c r="D25" s="34" t="s">
        <v>79</v>
      </c>
      <c r="E25" s="35">
        <f>IF(F25="-",0,F25) + IF(G25="-",0,G25) + IF(I25="-",0,I25) + IF(K25="-",0,K25) + IF(M25="-",0,M25) + IF(N25="-",0,N25) + IF(O25="-",0,O25) + IF(P25="-",0,P25) + IF(Q25="-",0,Q25)</f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54">
        <v>0</v>
      </c>
      <c r="U25" s="44" t="s">
        <v>86</v>
      </c>
      <c r="V25" s="45" t="s">
        <v>103</v>
      </c>
      <c r="W25" s="34" t="s">
        <v>88</v>
      </c>
      <c r="X25" s="46">
        <v>0</v>
      </c>
      <c r="Y25" s="47">
        <v>0</v>
      </c>
      <c r="Z25" s="34" t="s">
        <v>79</v>
      </c>
      <c r="AA25" s="48">
        <v>0</v>
      </c>
    </row>
    <row r="26" spans="1:27" s="1" customFormat="1" ht="14.1" customHeight="1" x14ac:dyDescent="0.2">
      <c r="A26" s="50"/>
      <c r="B26" s="218" t="s">
        <v>92</v>
      </c>
      <c r="C26" s="207" t="s">
        <v>104</v>
      </c>
      <c r="D26" s="209">
        <v>0</v>
      </c>
      <c r="E26" s="220" t="s">
        <v>79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44" t="s">
        <v>89</v>
      </c>
      <c r="V26" s="45" t="s">
        <v>105</v>
      </c>
      <c r="W26" s="34" t="s">
        <v>91</v>
      </c>
      <c r="X26" s="46">
        <v>0</v>
      </c>
      <c r="Y26" s="34" t="s">
        <v>79</v>
      </c>
      <c r="Z26" s="34" t="s">
        <v>79</v>
      </c>
      <c r="AA26" s="56"/>
    </row>
    <row r="27" spans="1:27" s="1" customFormat="1" ht="14.1" customHeight="1" x14ac:dyDescent="0.2">
      <c r="B27" s="219"/>
      <c r="C27" s="208"/>
      <c r="D27" s="210"/>
      <c r="E27" s="221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3"/>
      <c r="U27" s="44" t="s">
        <v>95</v>
      </c>
      <c r="V27" s="45" t="s">
        <v>106</v>
      </c>
      <c r="W27" s="34" t="s">
        <v>88</v>
      </c>
      <c r="X27" s="46">
        <v>0</v>
      </c>
      <c r="Y27" s="47">
        <v>0</v>
      </c>
      <c r="Z27" s="34" t="s">
        <v>79</v>
      </c>
      <c r="AA27" s="48">
        <v>0</v>
      </c>
    </row>
    <row r="28" spans="1:27" s="1" customFormat="1" ht="14.1" customHeight="1" x14ac:dyDescent="0.2">
      <c r="A28" s="50"/>
      <c r="B28" s="57" t="s">
        <v>107</v>
      </c>
      <c r="C28" s="45" t="s">
        <v>108</v>
      </c>
      <c r="D28" s="46">
        <v>0</v>
      </c>
      <c r="E28" s="224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6"/>
      <c r="U28" s="44" t="s">
        <v>99</v>
      </c>
      <c r="V28" s="45" t="s">
        <v>109</v>
      </c>
      <c r="W28" s="34" t="s">
        <v>88</v>
      </c>
      <c r="X28" s="46">
        <v>0</v>
      </c>
      <c r="Y28" s="47">
        <v>0</v>
      </c>
      <c r="Z28" s="52">
        <f>IF((IF(X28="-",0,X28))=0,0,(IF((Y28 * 1000)="-",0,(Y28 * 1000)))/(IF(X28="-",0,X28)))</f>
        <v>0</v>
      </c>
      <c r="AA28" s="48">
        <v>0</v>
      </c>
    </row>
    <row r="29" spans="1:27" s="1" customFormat="1" ht="27.95" customHeight="1" x14ac:dyDescent="0.2">
      <c r="A29" s="39"/>
      <c r="B29" s="53" t="s">
        <v>110</v>
      </c>
      <c r="C29" s="45" t="s">
        <v>111</v>
      </c>
      <c r="D29" s="46">
        <v>0</v>
      </c>
      <c r="E29" s="35">
        <f>IF(F29="-",0,F29) + IF(G29="-",0,G29) + IF(I29="-",0,I29) + IF(K29="-",0,K29) + IF(M29="-",0,M29) + IF(N29="-",0,N29) + IF(O29="-",0,O29) + IF(P29="-",0,P29) + IF(Q29="-",0,Q29)</f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54">
        <v>0</v>
      </c>
      <c r="U29" s="44" t="s">
        <v>99</v>
      </c>
      <c r="V29" s="45" t="s">
        <v>112</v>
      </c>
      <c r="W29" s="34" t="s">
        <v>88</v>
      </c>
      <c r="X29" s="46">
        <v>0</v>
      </c>
      <c r="Y29" s="47">
        <v>0</v>
      </c>
      <c r="Z29" s="52">
        <f>IF((IF(X29="-",0,X29))=0,0,(IF((Y29 * 1000)="-",0,(Y29 * 1000)))/(IF(X29="-",0,X29)))</f>
        <v>0</v>
      </c>
      <c r="AA29" s="55">
        <v>0</v>
      </c>
    </row>
    <row r="30" spans="1:27" s="58" customFormat="1" ht="14.1" customHeight="1" x14ac:dyDescent="0.2">
      <c r="A30" s="227"/>
      <c r="B30" s="26" t="s">
        <v>113</v>
      </c>
      <c r="C30" s="33" t="s">
        <v>114</v>
      </c>
      <c r="D30" s="46">
        <v>0</v>
      </c>
      <c r="E30" s="35">
        <f>IF(F30="-",0,F30) + IF(G30="-",0,G30) + IF(I30="-",0,I30) + IF(K30="-",0,K30) + IF(M30="-",0,M30) + IF(N30="-",0,N30) + IF(O30="-",0,O30) + IF(P30="-",0,P30) + IF(Q30="-",0,Q30)</f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54">
        <v>0</v>
      </c>
      <c r="U30" s="37" t="s">
        <v>79</v>
      </c>
      <c r="V30" s="38"/>
      <c r="W30" s="204" t="s">
        <v>79</v>
      </c>
      <c r="X30" s="204"/>
      <c r="Y30" s="204"/>
      <c r="Z30" s="204"/>
      <c r="AA30" s="204"/>
    </row>
    <row r="31" spans="1:27" s="7" customFormat="1" ht="14.1" customHeight="1" x14ac:dyDescent="0.2">
      <c r="A31" s="228"/>
      <c r="B31" s="205" t="s">
        <v>115</v>
      </c>
      <c r="C31" s="207" t="s">
        <v>116</v>
      </c>
      <c r="D31" s="209">
        <v>0</v>
      </c>
      <c r="E31" s="211">
        <f>IF(F31="-",0,F31) + IF(G31="-",0,G31) + IF(I31="-",0,I31) + IF(K31="-",0,K31) + IF(M31="-",0,M31) + IF(N31="-",0,N31) + IF(O31="-",0,O31) + IF(P31="-",0,P31) + IF(Q31="-",0,Q31)</f>
        <v>0</v>
      </c>
      <c r="F31" s="213">
        <v>0</v>
      </c>
      <c r="G31" s="213">
        <v>0</v>
      </c>
      <c r="H31" s="213">
        <v>0</v>
      </c>
      <c r="I31" s="213">
        <v>0</v>
      </c>
      <c r="J31" s="213">
        <v>0</v>
      </c>
      <c r="K31" s="213">
        <v>0</v>
      </c>
      <c r="L31" s="213">
        <v>0</v>
      </c>
      <c r="M31" s="213">
        <v>0</v>
      </c>
      <c r="N31" s="213">
        <v>0</v>
      </c>
      <c r="O31" s="213">
        <v>0</v>
      </c>
      <c r="P31" s="213">
        <v>0</v>
      </c>
      <c r="Q31" s="213">
        <v>0</v>
      </c>
      <c r="R31" s="213">
        <v>0</v>
      </c>
      <c r="S31" s="213">
        <v>0</v>
      </c>
      <c r="T31" s="215">
        <v>0</v>
      </c>
      <c r="U31" s="44" t="s">
        <v>117</v>
      </c>
      <c r="V31" s="45" t="s">
        <v>118</v>
      </c>
      <c r="W31" s="34" t="s">
        <v>88</v>
      </c>
      <c r="X31" s="46">
        <v>0</v>
      </c>
      <c r="Y31" s="47">
        <v>0</v>
      </c>
      <c r="Z31" s="52">
        <f>IF((IF(X31="-",0,X31))=0,0,(IF((Y31 * 1000)="-",0,(Y31 * 1000)))/(IF(X31="-",0,X31)))</f>
        <v>0</v>
      </c>
      <c r="AA31" s="48">
        <v>0</v>
      </c>
    </row>
    <row r="32" spans="1:27" s="7" customFormat="1" ht="14.1" customHeight="1" x14ac:dyDescent="0.2">
      <c r="B32" s="206"/>
      <c r="C32" s="208"/>
      <c r="D32" s="210"/>
      <c r="E32" s="212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6"/>
      <c r="U32" s="44" t="s">
        <v>119</v>
      </c>
      <c r="V32" s="45" t="s">
        <v>120</v>
      </c>
      <c r="W32" s="34" t="s">
        <v>91</v>
      </c>
      <c r="X32" s="46">
        <v>0</v>
      </c>
      <c r="Y32" s="34" t="s">
        <v>79</v>
      </c>
      <c r="Z32" s="34" t="s">
        <v>79</v>
      </c>
      <c r="AA32" s="49"/>
    </row>
    <row r="33" spans="1:31" s="1" customFormat="1" ht="14.1" customHeight="1" x14ac:dyDescent="0.2">
      <c r="A33" s="39"/>
      <c r="B33" s="205" t="s">
        <v>121</v>
      </c>
      <c r="C33" s="207" t="s">
        <v>122</v>
      </c>
      <c r="D33" s="209">
        <v>0</v>
      </c>
      <c r="E33" s="211">
        <f>IF(F33="-",0,F33) + IF(G33="-",0,G33) + IF(I33="-",0,I33) + IF(K33="-",0,K33) + IF(M33="-",0,M33) + IF(N33="-",0,N33) + IF(O33="-",0,O33) + IF(P33="-",0,P33) + IF(Q33="-",0,Q33)</f>
        <v>0</v>
      </c>
      <c r="F33" s="213">
        <v>0</v>
      </c>
      <c r="G33" s="213">
        <v>0</v>
      </c>
      <c r="H33" s="213">
        <v>0</v>
      </c>
      <c r="I33" s="213">
        <v>0</v>
      </c>
      <c r="J33" s="213">
        <v>0</v>
      </c>
      <c r="K33" s="213">
        <v>0</v>
      </c>
      <c r="L33" s="213">
        <v>0</v>
      </c>
      <c r="M33" s="213">
        <v>0</v>
      </c>
      <c r="N33" s="213">
        <v>0</v>
      </c>
      <c r="O33" s="213">
        <v>0</v>
      </c>
      <c r="P33" s="213">
        <v>0</v>
      </c>
      <c r="Q33" s="213">
        <v>0</v>
      </c>
      <c r="R33" s="213">
        <v>0</v>
      </c>
      <c r="S33" s="213">
        <v>0</v>
      </c>
      <c r="T33" s="215">
        <v>0</v>
      </c>
      <c r="U33" s="44" t="s">
        <v>123</v>
      </c>
      <c r="V33" s="45" t="s">
        <v>124</v>
      </c>
      <c r="W33" s="34" t="s">
        <v>88</v>
      </c>
      <c r="X33" s="46">
        <v>0</v>
      </c>
      <c r="Y33" s="47">
        <v>0</v>
      </c>
      <c r="Z33" s="52">
        <f>IF((IF(X33="-",0,X33))=0,0,(IF((Y33 * 1000)="-",0,(Y33 * 1000)))/(IF(X33="-",0,X33)))</f>
        <v>0</v>
      </c>
      <c r="AA33" s="56"/>
    </row>
    <row r="34" spans="1:31" s="1" customFormat="1" ht="14.1" customHeight="1" x14ac:dyDescent="0.2">
      <c r="B34" s="206"/>
      <c r="C34" s="229"/>
      <c r="D34" s="230"/>
      <c r="E34" s="231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3"/>
      <c r="U34" s="44" t="s">
        <v>99</v>
      </c>
      <c r="V34" s="15" t="s">
        <v>125</v>
      </c>
      <c r="W34" s="59" t="s">
        <v>88</v>
      </c>
      <c r="X34" s="60">
        <v>0</v>
      </c>
      <c r="Y34" s="61">
        <v>0</v>
      </c>
      <c r="Z34" s="62">
        <f>IF((IF(X34="-",0,X34))=0,0,(IF((Y34 * 1000)="-",0,(Y34 * 1000)))/(IF(X34="-",0,X34)))</f>
        <v>0</v>
      </c>
      <c r="AA34" s="63">
        <v>0</v>
      </c>
    </row>
    <row r="35" spans="1:31" s="64" customFormat="1" ht="12" customHeight="1" x14ac:dyDescent="0.2">
      <c r="T35" s="65" t="s">
        <v>126</v>
      </c>
      <c r="AE35" s="66" t="s">
        <v>127</v>
      </c>
    </row>
    <row r="36" spans="1:31" s="18" customFormat="1" ht="14.1" customHeight="1" x14ac:dyDescent="0.2">
      <c r="B36" s="193" t="s">
        <v>21</v>
      </c>
      <c r="C36" s="193"/>
      <c r="D36" s="194" t="s">
        <v>22</v>
      </c>
      <c r="E36" s="194" t="s">
        <v>23</v>
      </c>
      <c r="F36" s="193" t="s">
        <v>24</v>
      </c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 t="s">
        <v>21</v>
      </c>
      <c r="V36" s="193"/>
      <c r="W36" s="193"/>
      <c r="X36" s="193" t="s">
        <v>25</v>
      </c>
      <c r="Y36" s="193"/>
      <c r="Z36" s="193"/>
      <c r="AA36" s="194" t="s">
        <v>26</v>
      </c>
    </row>
    <row r="37" spans="1:31" s="18" customFormat="1" ht="14.1" customHeight="1" x14ac:dyDescent="0.2">
      <c r="B37" s="194" t="s">
        <v>27</v>
      </c>
      <c r="C37" s="194" t="s">
        <v>28</v>
      </c>
      <c r="D37" s="195"/>
      <c r="E37" s="195"/>
      <c r="F37" s="194" t="s">
        <v>29</v>
      </c>
      <c r="G37" s="193" t="s">
        <v>30</v>
      </c>
      <c r="H37" s="193"/>
      <c r="I37" s="193"/>
      <c r="J37" s="193"/>
      <c r="K37" s="193"/>
      <c r="L37" s="193"/>
      <c r="M37" s="193"/>
      <c r="N37" s="193"/>
      <c r="O37" s="193"/>
      <c r="P37" s="193"/>
      <c r="Q37" s="194" t="s">
        <v>31</v>
      </c>
      <c r="R37" s="193" t="s">
        <v>24</v>
      </c>
      <c r="S37" s="193"/>
      <c r="T37" s="193"/>
      <c r="U37" s="197" t="s">
        <v>32</v>
      </c>
      <c r="V37" s="194" t="s">
        <v>28</v>
      </c>
      <c r="W37" s="194" t="s">
        <v>33</v>
      </c>
      <c r="X37" s="194" t="s">
        <v>34</v>
      </c>
      <c r="Y37" s="193" t="s">
        <v>35</v>
      </c>
      <c r="Z37" s="193"/>
      <c r="AA37" s="195"/>
    </row>
    <row r="38" spans="1:31" s="18" customFormat="1" ht="51.95" customHeight="1" x14ac:dyDescent="0.2">
      <c r="B38" s="195"/>
      <c r="C38" s="195"/>
      <c r="D38" s="195"/>
      <c r="E38" s="195"/>
      <c r="F38" s="195"/>
      <c r="G38" s="193" t="s">
        <v>36</v>
      </c>
      <c r="H38" s="193"/>
      <c r="I38" s="194" t="s">
        <v>37</v>
      </c>
      <c r="J38" s="194" t="s">
        <v>38</v>
      </c>
      <c r="K38" s="194" t="s">
        <v>39</v>
      </c>
      <c r="L38" s="194" t="s">
        <v>40</v>
      </c>
      <c r="M38" s="194" t="s">
        <v>41</v>
      </c>
      <c r="N38" s="194" t="s">
        <v>42</v>
      </c>
      <c r="O38" s="194" t="s">
        <v>43</v>
      </c>
      <c r="P38" s="200" t="s">
        <v>44</v>
      </c>
      <c r="Q38" s="195"/>
      <c r="R38" s="200" t="s">
        <v>45</v>
      </c>
      <c r="S38" s="202" t="s">
        <v>46</v>
      </c>
      <c r="T38" s="200" t="s">
        <v>47</v>
      </c>
      <c r="U38" s="198"/>
      <c r="V38" s="195"/>
      <c r="W38" s="195"/>
      <c r="X38" s="195"/>
      <c r="Y38" s="194" t="s">
        <v>48</v>
      </c>
      <c r="Z38" s="194" t="s">
        <v>49</v>
      </c>
      <c r="AA38" s="195"/>
    </row>
    <row r="39" spans="1:31" s="18" customFormat="1" ht="117.95" customHeight="1" x14ac:dyDescent="0.2">
      <c r="B39" s="196"/>
      <c r="C39" s="196"/>
      <c r="D39" s="196"/>
      <c r="E39" s="196"/>
      <c r="F39" s="196"/>
      <c r="G39" s="19" t="s">
        <v>50</v>
      </c>
      <c r="H39" s="19" t="s">
        <v>51</v>
      </c>
      <c r="I39" s="196"/>
      <c r="J39" s="196"/>
      <c r="K39" s="196"/>
      <c r="L39" s="196"/>
      <c r="M39" s="196"/>
      <c r="N39" s="196"/>
      <c r="O39" s="196"/>
      <c r="P39" s="201"/>
      <c r="Q39" s="196"/>
      <c r="R39" s="201"/>
      <c r="S39" s="203"/>
      <c r="T39" s="201"/>
      <c r="U39" s="199"/>
      <c r="V39" s="196"/>
      <c r="W39" s="196"/>
      <c r="X39" s="196"/>
      <c r="Y39" s="196"/>
      <c r="Z39" s="196"/>
      <c r="AA39" s="196"/>
    </row>
    <row r="40" spans="1:31" s="21" customFormat="1" ht="12" customHeight="1" x14ac:dyDescent="0.2">
      <c r="B40" s="22" t="s">
        <v>52</v>
      </c>
      <c r="C40" s="22" t="s">
        <v>53</v>
      </c>
      <c r="D40" s="22" t="s">
        <v>54</v>
      </c>
      <c r="E40" s="22" t="s">
        <v>55</v>
      </c>
      <c r="F40" s="22" t="s">
        <v>56</v>
      </c>
      <c r="G40" s="22" t="s">
        <v>57</v>
      </c>
      <c r="H40" s="22" t="s">
        <v>58</v>
      </c>
      <c r="I40" s="22" t="s">
        <v>59</v>
      </c>
      <c r="J40" s="22" t="s">
        <v>60</v>
      </c>
      <c r="K40" s="22" t="s">
        <v>61</v>
      </c>
      <c r="L40" s="22" t="s">
        <v>62</v>
      </c>
      <c r="M40" s="22" t="s">
        <v>63</v>
      </c>
      <c r="N40" s="22" t="s">
        <v>64</v>
      </c>
      <c r="O40" s="22" t="s">
        <v>65</v>
      </c>
      <c r="P40" s="22" t="s">
        <v>8</v>
      </c>
      <c r="Q40" s="22" t="s">
        <v>66</v>
      </c>
      <c r="R40" s="22" t="s">
        <v>67</v>
      </c>
      <c r="S40" s="23" t="s">
        <v>68</v>
      </c>
      <c r="T40" s="23" t="s">
        <v>69</v>
      </c>
      <c r="U40" s="23" t="s">
        <v>70</v>
      </c>
      <c r="V40" s="22" t="s">
        <v>71</v>
      </c>
      <c r="W40" s="22" t="s">
        <v>72</v>
      </c>
      <c r="X40" s="22" t="s">
        <v>73</v>
      </c>
      <c r="Y40" s="22" t="s">
        <v>74</v>
      </c>
      <c r="Z40" s="22" t="s">
        <v>75</v>
      </c>
      <c r="AA40" s="22" t="s">
        <v>76</v>
      </c>
    </row>
    <row r="41" spans="1:31" s="24" customFormat="1" ht="14.1" customHeight="1" x14ac:dyDescent="0.2">
      <c r="A41" s="25"/>
      <c r="B41" s="26" t="s">
        <v>128</v>
      </c>
      <c r="C41" s="27" t="s">
        <v>129</v>
      </c>
      <c r="D41" s="28" t="s">
        <v>79</v>
      </c>
      <c r="E41" s="67">
        <f>IF(F41="-",0,F41) + IF(G41="-",0,G41) + IF(I41="-",0,I41) + IF(K41="-",0,K41) + IF(M41="-",0,M41) + IF(N41="-",0,N41) + IF(O41="-",0,O41) + IF(P41="-",0,P41) + IF(Q41="-",0,Q41)</f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9">
        <v>0</v>
      </c>
      <c r="U41" s="37" t="s">
        <v>79</v>
      </c>
      <c r="V41" s="70"/>
      <c r="W41" s="234" t="s">
        <v>79</v>
      </c>
      <c r="X41" s="234"/>
      <c r="Y41" s="234"/>
      <c r="Z41" s="234"/>
      <c r="AA41" s="234"/>
    </row>
    <row r="42" spans="1:31" s="1" customFormat="1" ht="14.1" customHeight="1" x14ac:dyDescent="0.2">
      <c r="A42" s="39"/>
      <c r="B42" s="205" t="s">
        <v>130</v>
      </c>
      <c r="C42" s="207" t="s">
        <v>131</v>
      </c>
      <c r="D42" s="209">
        <v>0</v>
      </c>
      <c r="E42" s="223" t="s">
        <v>79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71" t="s">
        <v>132</v>
      </c>
      <c r="V42" s="72" t="s">
        <v>133</v>
      </c>
      <c r="W42" s="28" t="s">
        <v>88</v>
      </c>
      <c r="X42" s="73">
        <v>0</v>
      </c>
      <c r="Y42" s="68">
        <v>0</v>
      </c>
      <c r="Z42" s="74">
        <f>IF((IF(X42="-",0,X42))=0,0,(IF((Y42 * 1000)="-",0,(Y42 * 1000)))/(IF(X42="-",0,X42)))</f>
        <v>0</v>
      </c>
      <c r="AA42" s="75">
        <v>0</v>
      </c>
    </row>
    <row r="43" spans="1:31" s="1" customFormat="1" ht="14.1" customHeight="1" x14ac:dyDescent="0.2">
      <c r="B43" s="235"/>
      <c r="C43" s="236"/>
      <c r="D43" s="237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3"/>
      <c r="U43" s="71" t="s">
        <v>134</v>
      </c>
      <c r="V43" s="45" t="s">
        <v>135</v>
      </c>
      <c r="W43" s="34" t="s">
        <v>91</v>
      </c>
      <c r="X43" s="46">
        <v>0</v>
      </c>
      <c r="Y43" s="34" t="s">
        <v>79</v>
      </c>
      <c r="Z43" s="34" t="s">
        <v>79</v>
      </c>
      <c r="AA43" s="56"/>
    </row>
    <row r="44" spans="1:31" s="1" customFormat="1" ht="14.1" customHeight="1" x14ac:dyDescent="0.2">
      <c r="B44" s="206"/>
      <c r="C44" s="208"/>
      <c r="D44" s="210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3"/>
      <c r="U44" s="71" t="s">
        <v>95</v>
      </c>
      <c r="V44" s="45" t="s">
        <v>136</v>
      </c>
      <c r="W44" s="34" t="s">
        <v>88</v>
      </c>
      <c r="X44" s="46">
        <v>0</v>
      </c>
      <c r="Y44" s="47">
        <v>0</v>
      </c>
      <c r="Z44" s="52">
        <f>IF((IF(X44="-",0,X44))=0,0,(IF((Y44 * 1000)="-",0,(Y44 * 1000)))/(IF(X44="-",0,X44)))</f>
        <v>0</v>
      </c>
      <c r="AA44" s="55">
        <v>0</v>
      </c>
    </row>
    <row r="45" spans="1:31" s="1" customFormat="1" ht="14.1" customHeight="1" x14ac:dyDescent="0.2">
      <c r="A45" s="76"/>
      <c r="B45" s="77" t="s">
        <v>121</v>
      </c>
      <c r="C45" s="45" t="s">
        <v>137</v>
      </c>
      <c r="D45" s="46">
        <v>0</v>
      </c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6"/>
      <c r="U45" s="71" t="s">
        <v>99</v>
      </c>
      <c r="V45" s="45" t="s">
        <v>138</v>
      </c>
      <c r="W45" s="34" t="s">
        <v>88</v>
      </c>
      <c r="X45" s="46">
        <v>0</v>
      </c>
      <c r="Y45" s="47">
        <v>0</v>
      </c>
      <c r="Z45" s="52">
        <f>IF((IF(X45="-",0,X45))=0,0,(IF((Y45 * 1000)="-",0,(Y45 * 1000)))/(IF(X45="-",0,X45)))</f>
        <v>0</v>
      </c>
      <c r="AA45" s="55">
        <v>0</v>
      </c>
    </row>
    <row r="46" spans="1:31" s="24" customFormat="1" ht="14.1" customHeight="1" x14ac:dyDescent="0.2">
      <c r="A46" s="78"/>
      <c r="B46" s="238" t="s">
        <v>139</v>
      </c>
      <c r="C46" s="240" t="s">
        <v>140</v>
      </c>
      <c r="D46" s="242" t="s">
        <v>79</v>
      </c>
      <c r="E46" s="244">
        <f>IF(F46="-",0,F46) + IF(G46="-",0,G46) + IF(I46="-",0,I46) + IF(K46="-",0,K46) + IF(M46="-",0,M46) + IF(N46="-",0,N46) + IF(O46="-",0,O46) + IF(P46="-",0,P46) + IF(Q46="-",0,Q46)</f>
        <v>0</v>
      </c>
      <c r="F46" s="246">
        <v>0</v>
      </c>
      <c r="G46" s="246">
        <v>0</v>
      </c>
      <c r="H46" s="246">
        <v>0</v>
      </c>
      <c r="I46" s="246">
        <v>0</v>
      </c>
      <c r="J46" s="246">
        <v>0</v>
      </c>
      <c r="K46" s="246">
        <v>0</v>
      </c>
      <c r="L46" s="246">
        <v>0</v>
      </c>
      <c r="M46" s="246">
        <v>0</v>
      </c>
      <c r="N46" s="246">
        <v>0</v>
      </c>
      <c r="O46" s="246">
        <v>0</v>
      </c>
      <c r="P46" s="246">
        <v>0</v>
      </c>
      <c r="Q46" s="246">
        <v>0</v>
      </c>
      <c r="R46" s="246">
        <v>0</v>
      </c>
      <c r="S46" s="246">
        <v>0</v>
      </c>
      <c r="T46" s="215">
        <v>0</v>
      </c>
      <c r="U46" s="71" t="s">
        <v>141</v>
      </c>
      <c r="V46" s="45" t="s">
        <v>142</v>
      </c>
      <c r="W46" s="34" t="s">
        <v>88</v>
      </c>
      <c r="X46" s="46">
        <v>0</v>
      </c>
      <c r="Y46" s="47">
        <v>0</v>
      </c>
      <c r="Z46" s="52">
        <f>IF((IF(X46="-",0,X46))=0,0,(IF((Y46 * 1000)="-",0,(Y46 * 1000)))/(IF(X46="-",0,X46)))</f>
        <v>0</v>
      </c>
      <c r="AA46" s="55">
        <v>0</v>
      </c>
    </row>
    <row r="47" spans="1:31" s="24" customFormat="1" ht="30.95" customHeight="1" x14ac:dyDescent="0.2">
      <c r="B47" s="239"/>
      <c r="C47" s="241"/>
      <c r="D47" s="243"/>
      <c r="E47" s="245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16"/>
      <c r="U47" s="80" t="s">
        <v>143</v>
      </c>
      <c r="V47" s="45" t="s">
        <v>144</v>
      </c>
      <c r="W47" s="34" t="s">
        <v>88</v>
      </c>
      <c r="X47" s="46">
        <v>0</v>
      </c>
      <c r="Y47" s="47">
        <v>0</v>
      </c>
      <c r="Z47" s="52">
        <f>IF((IF(X47="-",0,X47))=0,0,(IF((Y47 * 1000)="-",0,(Y47 * 1000)))/(IF(X47="-",0,X47)))</f>
        <v>0</v>
      </c>
      <c r="AA47" s="55">
        <v>0</v>
      </c>
    </row>
    <row r="48" spans="1:31" s="1" customFormat="1" ht="14.1" customHeight="1" x14ac:dyDescent="0.2">
      <c r="A48" s="39"/>
      <c r="B48" s="205" t="s">
        <v>130</v>
      </c>
      <c r="C48" s="207" t="s">
        <v>145</v>
      </c>
      <c r="D48" s="209">
        <v>0</v>
      </c>
      <c r="E48" s="220" t="s">
        <v>79</v>
      </c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71" t="s">
        <v>146</v>
      </c>
      <c r="V48" s="45" t="s">
        <v>147</v>
      </c>
      <c r="W48" s="34" t="s">
        <v>88</v>
      </c>
      <c r="X48" s="46">
        <v>0</v>
      </c>
      <c r="Y48" s="47">
        <v>0</v>
      </c>
      <c r="Z48" s="52">
        <f>IF((IF(X48="-",0,X48))=0,0,(IF((Y48 * 1000)="-",0,(Y48 * 1000)))/(IF(X48="-",0,X48)))</f>
        <v>0</v>
      </c>
      <c r="AA48" s="81">
        <v>0</v>
      </c>
    </row>
    <row r="49" spans="1:27" s="1" customFormat="1" ht="14.1" customHeight="1" x14ac:dyDescent="0.2">
      <c r="B49" s="206"/>
      <c r="C49" s="208"/>
      <c r="D49" s="210"/>
      <c r="E49" s="221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3"/>
      <c r="U49" s="71" t="s">
        <v>148</v>
      </c>
      <c r="V49" s="45" t="s">
        <v>149</v>
      </c>
      <c r="W49" s="34" t="s">
        <v>91</v>
      </c>
      <c r="X49" s="46">
        <v>0</v>
      </c>
      <c r="Y49" s="34" t="s">
        <v>79</v>
      </c>
      <c r="Z49" s="34" t="s">
        <v>79</v>
      </c>
      <c r="AA49" s="82"/>
    </row>
    <row r="50" spans="1:27" s="1" customFormat="1" ht="14.1" customHeight="1" x14ac:dyDescent="0.2">
      <c r="A50" s="50"/>
      <c r="B50" s="218" t="s">
        <v>150</v>
      </c>
      <c r="C50" s="207" t="s">
        <v>151</v>
      </c>
      <c r="D50" s="209">
        <v>0</v>
      </c>
      <c r="E50" s="221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3"/>
      <c r="U50" s="53" t="s">
        <v>146</v>
      </c>
      <c r="V50" s="45" t="s">
        <v>152</v>
      </c>
      <c r="W50" s="34" t="s">
        <v>88</v>
      </c>
      <c r="X50" s="46">
        <v>0</v>
      </c>
      <c r="Y50" s="47">
        <v>0</v>
      </c>
      <c r="Z50" s="52">
        <f>IF((IF(X50="-",0,X50))=0,0,(IF((Y50 * 1000)="-",0,(Y50 * 1000)))/(IF(X50="-",0,X50)))</f>
        <v>0</v>
      </c>
      <c r="AA50" s="81">
        <v>0</v>
      </c>
    </row>
    <row r="51" spans="1:27" s="1" customFormat="1" ht="14.1" customHeight="1" x14ac:dyDescent="0.2">
      <c r="B51" s="219"/>
      <c r="C51" s="208"/>
      <c r="D51" s="210"/>
      <c r="E51" s="221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3"/>
      <c r="U51" s="53" t="s">
        <v>148</v>
      </c>
      <c r="V51" s="45" t="s">
        <v>153</v>
      </c>
      <c r="W51" s="34" t="s">
        <v>91</v>
      </c>
      <c r="X51" s="46">
        <v>0</v>
      </c>
      <c r="Y51" s="34" t="s">
        <v>79</v>
      </c>
      <c r="Z51" s="34" t="s">
        <v>79</v>
      </c>
      <c r="AA51" s="56"/>
    </row>
    <row r="52" spans="1:27" s="1" customFormat="1" ht="14.1" customHeight="1" x14ac:dyDescent="0.2">
      <c r="A52" s="39"/>
      <c r="B52" s="57" t="s">
        <v>154</v>
      </c>
      <c r="C52" s="45" t="s">
        <v>155</v>
      </c>
      <c r="D52" s="46">
        <v>0</v>
      </c>
      <c r="E52" s="221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3"/>
      <c r="U52" s="71" t="s">
        <v>95</v>
      </c>
      <c r="V52" s="45" t="s">
        <v>156</v>
      </c>
      <c r="W52" s="34" t="s">
        <v>88</v>
      </c>
      <c r="X52" s="46">
        <v>0</v>
      </c>
      <c r="Y52" s="47">
        <v>0</v>
      </c>
      <c r="Z52" s="52">
        <f t="shared" ref="Z52:Z58" si="2">IF((IF(X52="-",0,X52))=0,0,(IF((Y52 * 1000)="-",0,(Y52 * 1000)))/(IF(X52="-",0,X52)))</f>
        <v>0</v>
      </c>
      <c r="AA52" s="55">
        <v>0</v>
      </c>
    </row>
    <row r="53" spans="1:27" s="1" customFormat="1" ht="14.1" customHeight="1" x14ac:dyDescent="0.2">
      <c r="A53" s="39"/>
      <c r="B53" s="53" t="s">
        <v>121</v>
      </c>
      <c r="C53" s="45" t="s">
        <v>157</v>
      </c>
      <c r="D53" s="46">
        <v>0</v>
      </c>
      <c r="E53" s="221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3"/>
      <c r="U53" s="71" t="s">
        <v>99</v>
      </c>
      <c r="V53" s="45" t="s">
        <v>158</v>
      </c>
      <c r="W53" s="34" t="s">
        <v>88</v>
      </c>
      <c r="X53" s="46">
        <v>0</v>
      </c>
      <c r="Y53" s="47">
        <v>0</v>
      </c>
      <c r="Z53" s="52">
        <f t="shared" si="2"/>
        <v>0</v>
      </c>
      <c r="AA53" s="55">
        <v>0</v>
      </c>
    </row>
    <row r="54" spans="1:27" s="1" customFormat="1" ht="42" customHeight="1" x14ac:dyDescent="0.2">
      <c r="A54" s="50"/>
      <c r="B54" s="57" t="s">
        <v>159</v>
      </c>
      <c r="C54" s="45" t="s">
        <v>160</v>
      </c>
      <c r="D54" s="46">
        <v>0</v>
      </c>
      <c r="E54" s="224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6"/>
      <c r="U54" s="53" t="s">
        <v>99</v>
      </c>
      <c r="V54" s="45" t="s">
        <v>161</v>
      </c>
      <c r="W54" s="34" t="s">
        <v>88</v>
      </c>
      <c r="X54" s="46">
        <v>0</v>
      </c>
      <c r="Y54" s="47">
        <v>0</v>
      </c>
      <c r="Z54" s="52">
        <f t="shared" si="2"/>
        <v>0</v>
      </c>
      <c r="AA54" s="55">
        <v>0</v>
      </c>
    </row>
    <row r="55" spans="1:27" s="1" customFormat="1" ht="14.1" customHeight="1" x14ac:dyDescent="0.2">
      <c r="A55" s="25"/>
      <c r="B55" s="248" t="s">
        <v>162</v>
      </c>
      <c r="C55" s="240" t="s">
        <v>163</v>
      </c>
      <c r="D55" s="242" t="s">
        <v>79</v>
      </c>
      <c r="E55" s="244">
        <f>IF(F55="-",0,F55) + IF(G55="-",0,G55) + IF(I55="-",0,I55) + IF(K55="-",0,K55) + IF(M55="-",0,M55) + IF(N55="-",0,N55) + IF(O55="-",0,O55) + IF(P55="-",0,P55) + IF(Q55="-",0,Q55)</f>
        <v>0</v>
      </c>
      <c r="F55" s="246">
        <v>0</v>
      </c>
      <c r="G55" s="246">
        <v>0</v>
      </c>
      <c r="H55" s="246">
        <v>0</v>
      </c>
      <c r="I55" s="246">
        <v>0</v>
      </c>
      <c r="J55" s="246">
        <v>0</v>
      </c>
      <c r="K55" s="246">
        <v>0</v>
      </c>
      <c r="L55" s="246">
        <v>0</v>
      </c>
      <c r="M55" s="246">
        <v>0</v>
      </c>
      <c r="N55" s="246">
        <v>0</v>
      </c>
      <c r="O55" s="246">
        <v>0</v>
      </c>
      <c r="P55" s="246">
        <v>0</v>
      </c>
      <c r="Q55" s="246">
        <v>0</v>
      </c>
      <c r="R55" s="246">
        <v>0</v>
      </c>
      <c r="S55" s="246">
        <v>0</v>
      </c>
      <c r="T55" s="215">
        <v>0</v>
      </c>
      <c r="U55" s="71" t="s">
        <v>141</v>
      </c>
      <c r="V55" s="45" t="s">
        <v>164</v>
      </c>
      <c r="W55" s="34" t="s">
        <v>88</v>
      </c>
      <c r="X55" s="46">
        <v>0</v>
      </c>
      <c r="Y55" s="47">
        <v>0</v>
      </c>
      <c r="Z55" s="52">
        <f t="shared" si="2"/>
        <v>0</v>
      </c>
      <c r="AA55" s="55">
        <v>0</v>
      </c>
    </row>
    <row r="56" spans="1:27" s="1" customFormat="1" ht="14.1" customHeight="1" x14ac:dyDescent="0.2">
      <c r="B56" s="249"/>
      <c r="C56" s="241"/>
      <c r="D56" s="243"/>
      <c r="E56" s="245"/>
      <c r="F56" s="247"/>
      <c r="G56" s="247"/>
      <c r="H56" s="247"/>
      <c r="I56" s="247"/>
      <c r="J56" s="247"/>
      <c r="K56" s="247"/>
      <c r="L56" s="247"/>
      <c r="M56" s="247"/>
      <c r="N56" s="247"/>
      <c r="O56" s="247"/>
      <c r="P56" s="247"/>
      <c r="Q56" s="247"/>
      <c r="R56" s="247"/>
      <c r="S56" s="247"/>
      <c r="T56" s="216"/>
      <c r="U56" s="71" t="s">
        <v>165</v>
      </c>
      <c r="V56" s="45" t="s">
        <v>166</v>
      </c>
      <c r="W56" s="34" t="s">
        <v>167</v>
      </c>
      <c r="X56" s="46">
        <v>0</v>
      </c>
      <c r="Y56" s="47">
        <v>0</v>
      </c>
      <c r="Z56" s="52">
        <f t="shared" si="2"/>
        <v>0</v>
      </c>
      <c r="AA56" s="55">
        <v>0</v>
      </c>
    </row>
    <row r="57" spans="1:27" s="1" customFormat="1" ht="14.1" customHeight="1" x14ac:dyDescent="0.2">
      <c r="A57" s="39"/>
      <c r="B57" s="205" t="s">
        <v>130</v>
      </c>
      <c r="C57" s="207" t="s">
        <v>168</v>
      </c>
      <c r="D57" s="209">
        <v>0</v>
      </c>
      <c r="E57" s="220" t="s">
        <v>79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71" t="s">
        <v>169</v>
      </c>
      <c r="V57" s="45" t="s">
        <v>170</v>
      </c>
      <c r="W57" s="34" t="s">
        <v>167</v>
      </c>
      <c r="X57" s="46">
        <v>0</v>
      </c>
      <c r="Y57" s="47">
        <v>0</v>
      </c>
      <c r="Z57" s="52">
        <f t="shared" si="2"/>
        <v>0</v>
      </c>
      <c r="AA57" s="55">
        <v>0</v>
      </c>
    </row>
    <row r="58" spans="1:27" s="1" customFormat="1" ht="14.1" customHeight="1" x14ac:dyDescent="0.2">
      <c r="B58" s="235"/>
      <c r="C58" s="236"/>
      <c r="D58" s="237"/>
      <c r="E58" s="221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3"/>
      <c r="U58" s="71" t="s">
        <v>146</v>
      </c>
      <c r="V58" s="45" t="s">
        <v>171</v>
      </c>
      <c r="W58" s="34" t="s">
        <v>88</v>
      </c>
      <c r="X58" s="46">
        <v>0</v>
      </c>
      <c r="Y58" s="47">
        <v>0</v>
      </c>
      <c r="Z58" s="52">
        <f t="shared" si="2"/>
        <v>0</v>
      </c>
      <c r="AA58" s="48">
        <v>0</v>
      </c>
    </row>
    <row r="59" spans="1:27" s="1" customFormat="1" ht="14.1" customHeight="1" x14ac:dyDescent="0.2">
      <c r="B59" s="206"/>
      <c r="C59" s="208"/>
      <c r="D59" s="210"/>
      <c r="E59" s="221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3"/>
      <c r="U59" s="71" t="s">
        <v>148</v>
      </c>
      <c r="V59" s="45" t="s">
        <v>172</v>
      </c>
      <c r="W59" s="34" t="s">
        <v>91</v>
      </c>
      <c r="X59" s="46">
        <v>0</v>
      </c>
      <c r="Y59" s="34" t="s">
        <v>79</v>
      </c>
      <c r="Z59" s="34" t="s">
        <v>79</v>
      </c>
      <c r="AA59" s="56"/>
    </row>
    <row r="60" spans="1:27" s="1" customFormat="1" ht="14.1" customHeight="1" x14ac:dyDescent="0.2">
      <c r="A60" s="39"/>
      <c r="B60" s="57" t="s">
        <v>173</v>
      </c>
      <c r="C60" s="45" t="s">
        <v>174</v>
      </c>
      <c r="D60" s="46">
        <v>0</v>
      </c>
      <c r="E60" s="221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3"/>
      <c r="U60" s="71" t="s">
        <v>95</v>
      </c>
      <c r="V60" s="45" t="s">
        <v>175</v>
      </c>
      <c r="W60" s="34" t="s">
        <v>88</v>
      </c>
      <c r="X60" s="46">
        <v>0</v>
      </c>
      <c r="Y60" s="47">
        <v>0</v>
      </c>
      <c r="Z60" s="52">
        <f>IF((IF(X60="-",0,X60))=0,0,(IF((Y60 * 1000)="-",0,(Y60 * 1000)))/(IF(X60="-",0,X60)))</f>
        <v>0</v>
      </c>
      <c r="AA60" s="55">
        <v>0</v>
      </c>
    </row>
    <row r="61" spans="1:27" s="1" customFormat="1" ht="14.1" customHeight="1" x14ac:dyDescent="0.2">
      <c r="A61" s="39"/>
      <c r="B61" s="53" t="s">
        <v>121</v>
      </c>
      <c r="C61" s="45" t="s">
        <v>176</v>
      </c>
      <c r="D61" s="46">
        <v>0</v>
      </c>
      <c r="E61" s="224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6"/>
      <c r="U61" s="71" t="s">
        <v>99</v>
      </c>
      <c r="V61" s="45" t="s">
        <v>177</v>
      </c>
      <c r="W61" s="34" t="s">
        <v>88</v>
      </c>
      <c r="X61" s="46">
        <v>0</v>
      </c>
      <c r="Y61" s="47">
        <v>0</v>
      </c>
      <c r="Z61" s="52">
        <f>IF((IF(X61="-",0,X61))=0,0,(IF((Y61 * 1000)="-",0,(Y61 * 1000)))/(IF(X61="-",0,X61)))</f>
        <v>0</v>
      </c>
      <c r="AA61" s="55">
        <v>0</v>
      </c>
    </row>
    <row r="62" spans="1:27" s="83" customFormat="1" ht="27.95" customHeight="1" x14ac:dyDescent="0.2">
      <c r="A62" s="227"/>
      <c r="B62" s="26" t="s">
        <v>178</v>
      </c>
      <c r="C62" s="33" t="s">
        <v>179</v>
      </c>
      <c r="D62" s="84">
        <f>IF(D63="-",0,D63) + IF(D65="-",0,D65) + IF(D66="-",0,D66) + IF(D68="-",0,D68)</f>
        <v>0</v>
      </c>
      <c r="E62" s="35">
        <f>IF(F62="-",0,F62) + IF(G62="-",0,G62) + IF(I62="-",0,I62) + IF(K62="-",0,K62) + IF(M62="-",0,M62) + IF(N62="-",0,N62) + IF(O62="-",0,O62) + IF(P62="-",0,P62) + IF(Q62="-",0,Q62)</f>
        <v>0</v>
      </c>
      <c r="F62" s="35">
        <f t="shared" ref="F62:T62" si="3">IF(F64="-",0,F64) + IF(F65="-",0,F65) + IF(F66="-",0,F66) + IF(F68="-",0,F68)</f>
        <v>0</v>
      </c>
      <c r="G62" s="35">
        <f t="shared" si="3"/>
        <v>0</v>
      </c>
      <c r="H62" s="35">
        <f t="shared" si="3"/>
        <v>0</v>
      </c>
      <c r="I62" s="35">
        <f t="shared" si="3"/>
        <v>0</v>
      </c>
      <c r="J62" s="35">
        <f t="shared" si="3"/>
        <v>0</v>
      </c>
      <c r="K62" s="35">
        <f t="shared" si="3"/>
        <v>0</v>
      </c>
      <c r="L62" s="35">
        <f t="shared" si="3"/>
        <v>0</v>
      </c>
      <c r="M62" s="35">
        <f t="shared" si="3"/>
        <v>0</v>
      </c>
      <c r="N62" s="35">
        <f t="shared" si="3"/>
        <v>0</v>
      </c>
      <c r="O62" s="35">
        <f t="shared" si="3"/>
        <v>0</v>
      </c>
      <c r="P62" s="35">
        <f t="shared" si="3"/>
        <v>0</v>
      </c>
      <c r="Q62" s="35">
        <f t="shared" si="3"/>
        <v>0</v>
      </c>
      <c r="R62" s="35">
        <f t="shared" si="3"/>
        <v>0</v>
      </c>
      <c r="S62" s="35">
        <f t="shared" si="3"/>
        <v>0</v>
      </c>
      <c r="T62" s="36">
        <f t="shared" si="3"/>
        <v>0</v>
      </c>
      <c r="U62" s="37" t="s">
        <v>79</v>
      </c>
      <c r="V62" s="38"/>
      <c r="W62" s="204" t="s">
        <v>79</v>
      </c>
      <c r="X62" s="204"/>
      <c r="Y62" s="204"/>
      <c r="Z62" s="204"/>
      <c r="AA62" s="204"/>
    </row>
    <row r="63" spans="1:27" s="7" customFormat="1" ht="27.95" customHeight="1" x14ac:dyDescent="0.2">
      <c r="A63" s="228"/>
      <c r="B63" s="53" t="s">
        <v>180</v>
      </c>
      <c r="C63" s="45" t="s">
        <v>181</v>
      </c>
      <c r="D63" s="85">
        <v>0</v>
      </c>
      <c r="E63" s="220" t="s">
        <v>79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86" t="s">
        <v>182</v>
      </c>
      <c r="V63" s="42" t="s">
        <v>183</v>
      </c>
      <c r="W63" s="79" t="s">
        <v>184</v>
      </c>
      <c r="X63" s="46">
        <v>0</v>
      </c>
      <c r="Y63" s="47">
        <v>0</v>
      </c>
      <c r="Z63" s="52">
        <f t="shared" ref="Z63:Z69" si="4">IF((IF(X63="-",0,X63))=0,0,(IF((Y63 * 1000)="-",0,(Y63 * 1000)))/(IF(X63="-",0,X63)))</f>
        <v>0</v>
      </c>
      <c r="AA63" s="55">
        <v>0</v>
      </c>
    </row>
    <row r="64" spans="1:27" s="7" customFormat="1" ht="14.1" customHeight="1" x14ac:dyDescent="0.2">
      <c r="A64" s="228"/>
      <c r="B64" s="57" t="s">
        <v>185</v>
      </c>
      <c r="C64" s="45" t="s">
        <v>186</v>
      </c>
      <c r="D64" s="85">
        <v>0</v>
      </c>
      <c r="E64" s="35">
        <f>IF(F64="-",0,F64) + IF(G64="-",0,G64) + IF(I64="-",0,I64) + IF(K64="-",0,K64) + IF(M64="-",0,M64) + IF(N64="-",0,N64) + IF(O64="-",0,O64) + IF(P64="-",0,P64) + IF(Q64="-",0,Q64)</f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54">
        <v>0</v>
      </c>
      <c r="U64" s="40" t="s">
        <v>187</v>
      </c>
      <c r="V64" s="42" t="s">
        <v>188</v>
      </c>
      <c r="W64" s="79" t="s">
        <v>184</v>
      </c>
      <c r="X64" s="46">
        <v>0</v>
      </c>
      <c r="Y64" s="47">
        <v>0</v>
      </c>
      <c r="Z64" s="52">
        <f t="shared" si="4"/>
        <v>0</v>
      </c>
      <c r="AA64" s="55">
        <v>0</v>
      </c>
    </row>
    <row r="65" spans="1:31" s="7" customFormat="1" ht="14.1" customHeight="1" x14ac:dyDescent="0.2">
      <c r="A65" s="39"/>
      <c r="B65" s="53" t="s">
        <v>189</v>
      </c>
      <c r="C65" s="45" t="s">
        <v>190</v>
      </c>
      <c r="D65" s="85">
        <v>0</v>
      </c>
      <c r="E65" s="35">
        <f>IF(F65="-",0,F65) + IF(G65="-",0,G65) + IF(I65="-",0,I65) + IF(K65="-",0,K65) + IF(M65="-",0,M65) + IF(N65="-",0,N65) + IF(O65="-",0,O65) + IF(P65="-",0,P65) + IF(Q65="-",0,Q65)</f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54">
        <v>0</v>
      </c>
      <c r="U65" s="71" t="s">
        <v>99</v>
      </c>
      <c r="V65" s="45" t="s">
        <v>191</v>
      </c>
      <c r="W65" s="34" t="s">
        <v>88</v>
      </c>
      <c r="X65" s="46">
        <v>0</v>
      </c>
      <c r="Y65" s="47">
        <v>0</v>
      </c>
      <c r="Z65" s="52">
        <f t="shared" si="4"/>
        <v>0</v>
      </c>
      <c r="AA65" s="55">
        <v>0</v>
      </c>
    </row>
    <row r="66" spans="1:31" s="7" customFormat="1" ht="14.1" customHeight="1" x14ac:dyDescent="0.2">
      <c r="A66" s="39"/>
      <c r="B66" s="205" t="s">
        <v>192</v>
      </c>
      <c r="C66" s="207" t="s">
        <v>193</v>
      </c>
      <c r="D66" s="209">
        <v>0</v>
      </c>
      <c r="E66" s="244">
        <f>IF(F66="-",0,F66) + IF(G66="-",0,G66) + IF(I66="-",0,I66) + IF(K66="-",0,K66) + IF(M66="-",0,M66) + IF(N66="-",0,N66) + IF(O66="-",0,O66) + IF(P66="-",0,P66) + IF(Q66="-",0,Q66)</f>
        <v>0</v>
      </c>
      <c r="F66" s="246">
        <v>0</v>
      </c>
      <c r="G66" s="246">
        <v>0</v>
      </c>
      <c r="H66" s="246">
        <v>0</v>
      </c>
      <c r="I66" s="246">
        <v>0</v>
      </c>
      <c r="J66" s="246">
        <v>0</v>
      </c>
      <c r="K66" s="246">
        <v>0</v>
      </c>
      <c r="L66" s="246">
        <v>0</v>
      </c>
      <c r="M66" s="246">
        <v>0</v>
      </c>
      <c r="N66" s="246">
        <v>0</v>
      </c>
      <c r="O66" s="246">
        <v>0</v>
      </c>
      <c r="P66" s="246">
        <v>0</v>
      </c>
      <c r="Q66" s="246">
        <v>0</v>
      </c>
      <c r="R66" s="246">
        <v>0</v>
      </c>
      <c r="S66" s="246">
        <v>0</v>
      </c>
      <c r="T66" s="215">
        <v>0</v>
      </c>
      <c r="U66" s="71" t="s">
        <v>182</v>
      </c>
      <c r="V66" s="45" t="s">
        <v>194</v>
      </c>
      <c r="W66" s="34" t="s">
        <v>184</v>
      </c>
      <c r="X66" s="46">
        <v>0</v>
      </c>
      <c r="Y66" s="47">
        <v>0</v>
      </c>
      <c r="Z66" s="52">
        <f t="shared" si="4"/>
        <v>0</v>
      </c>
      <c r="AA66" s="55">
        <v>0</v>
      </c>
    </row>
    <row r="67" spans="1:31" s="7" customFormat="1" ht="14.1" customHeight="1" x14ac:dyDescent="0.2">
      <c r="B67" s="206"/>
      <c r="C67" s="208"/>
      <c r="D67" s="250"/>
      <c r="E67" s="245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16"/>
      <c r="U67" s="40" t="s">
        <v>187</v>
      </c>
      <c r="V67" s="42" t="s">
        <v>195</v>
      </c>
      <c r="W67" s="79" t="s">
        <v>184</v>
      </c>
      <c r="X67" s="46">
        <v>0</v>
      </c>
      <c r="Y67" s="47">
        <v>0</v>
      </c>
      <c r="Z67" s="52">
        <f t="shared" si="4"/>
        <v>0</v>
      </c>
      <c r="AA67" s="55">
        <v>0</v>
      </c>
    </row>
    <row r="68" spans="1:31" s="7" customFormat="1" ht="14.1" customHeight="1" x14ac:dyDescent="0.2">
      <c r="A68" s="39"/>
      <c r="B68" s="53" t="s">
        <v>196</v>
      </c>
      <c r="C68" s="45" t="s">
        <v>197</v>
      </c>
      <c r="D68" s="85">
        <v>0</v>
      </c>
      <c r="E68" s="35">
        <f>IF(F68="-",0,F68) + IF(G68="-",0,G68) + IF(I68="-",0,I68) + IF(K68="-",0,K68) + IF(M68="-",0,M68) + IF(N68="-",0,N68) + IF(O68="-",0,O68) + IF(P68="-",0,P68) + IF(Q68="-",0,Q68)</f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54">
        <v>0</v>
      </c>
      <c r="U68" s="71" t="s">
        <v>99</v>
      </c>
      <c r="V68" s="45" t="s">
        <v>198</v>
      </c>
      <c r="W68" s="34" t="s">
        <v>88</v>
      </c>
      <c r="X68" s="46">
        <v>0</v>
      </c>
      <c r="Y68" s="47">
        <v>0</v>
      </c>
      <c r="Z68" s="52">
        <f t="shared" si="4"/>
        <v>0</v>
      </c>
      <c r="AA68" s="55">
        <v>0</v>
      </c>
    </row>
    <row r="69" spans="1:31" s="83" customFormat="1" ht="14.1" customHeight="1" x14ac:dyDescent="0.2">
      <c r="A69" s="25"/>
      <c r="B69" s="248" t="s">
        <v>199</v>
      </c>
      <c r="C69" s="240" t="s">
        <v>200</v>
      </c>
      <c r="D69" s="209">
        <v>0</v>
      </c>
      <c r="E69" s="244">
        <f>IF(F69="-",0,F69) + IF(I69="-",0,I69) + IF(K69="-",0,K69) + IF(M69="-",0,M69) + IF(N69="-",0,N69) + IF(O69="-",0,O69) + IF(P69="-",0,P69) + IF(Q69="-",0,Q69)</f>
        <v>0</v>
      </c>
      <c r="F69" s="246">
        <v>0</v>
      </c>
      <c r="G69" s="242" t="s">
        <v>79</v>
      </c>
      <c r="H69" s="242" t="s">
        <v>79</v>
      </c>
      <c r="I69" s="246">
        <v>0</v>
      </c>
      <c r="J69" s="246">
        <v>0</v>
      </c>
      <c r="K69" s="246">
        <v>0</v>
      </c>
      <c r="L69" s="246">
        <v>0</v>
      </c>
      <c r="M69" s="246">
        <v>0</v>
      </c>
      <c r="N69" s="246">
        <v>0</v>
      </c>
      <c r="O69" s="246">
        <v>0</v>
      </c>
      <c r="P69" s="246">
        <v>0</v>
      </c>
      <c r="Q69" s="246">
        <v>0</v>
      </c>
      <c r="R69" s="246">
        <v>0</v>
      </c>
      <c r="S69" s="246">
        <v>0</v>
      </c>
      <c r="T69" s="215">
        <v>0</v>
      </c>
      <c r="U69" s="71" t="s">
        <v>201</v>
      </c>
      <c r="V69" s="45" t="s">
        <v>202</v>
      </c>
      <c r="W69" s="34" t="s">
        <v>203</v>
      </c>
      <c r="X69" s="46">
        <v>0</v>
      </c>
      <c r="Y69" s="47">
        <v>0</v>
      </c>
      <c r="Z69" s="52">
        <f t="shared" si="4"/>
        <v>0</v>
      </c>
      <c r="AA69" s="87" t="s">
        <v>79</v>
      </c>
    </row>
    <row r="70" spans="1:31" s="83" customFormat="1" ht="27.95" customHeight="1" x14ac:dyDescent="0.2">
      <c r="B70" s="249"/>
      <c r="C70" s="241"/>
      <c r="D70" s="210"/>
      <c r="E70" s="245"/>
      <c r="F70" s="247"/>
      <c r="G70" s="243"/>
      <c r="H70" s="243"/>
      <c r="I70" s="247"/>
      <c r="J70" s="247"/>
      <c r="K70" s="247"/>
      <c r="L70" s="247"/>
      <c r="M70" s="247"/>
      <c r="N70" s="247"/>
      <c r="O70" s="247"/>
      <c r="P70" s="247"/>
      <c r="Q70" s="247"/>
      <c r="R70" s="247"/>
      <c r="S70" s="247"/>
      <c r="T70" s="216"/>
      <c r="U70" s="80" t="s">
        <v>204</v>
      </c>
      <c r="V70" s="45" t="s">
        <v>205</v>
      </c>
      <c r="W70" s="34" t="s">
        <v>203</v>
      </c>
      <c r="X70" s="46">
        <v>0</v>
      </c>
      <c r="Y70" s="34" t="s">
        <v>79</v>
      </c>
      <c r="Z70" s="34" t="s">
        <v>79</v>
      </c>
      <c r="AA70" s="87" t="s">
        <v>79</v>
      </c>
    </row>
    <row r="71" spans="1:31" s="83" customFormat="1" ht="27.95" customHeight="1" x14ac:dyDescent="0.2">
      <c r="A71" s="227"/>
      <c r="B71" s="26" t="s">
        <v>206</v>
      </c>
      <c r="C71" s="33" t="s">
        <v>207</v>
      </c>
      <c r="D71" s="34" t="s">
        <v>79</v>
      </c>
      <c r="E71" s="35">
        <f>IF(F71="-",0,F71) + IF(G71="-",0,G71) + IF(I71="-",0,I71) + IF(K71="-",0,K71) + IF(M71="-",0,M71) + IF(N71="-",0,N71) + IF(O71="-",0,O71) + IF(P71="-",0,P71) + IF(Q71="-",0,Q71)</f>
        <v>0</v>
      </c>
      <c r="F71" s="35">
        <f t="shared" ref="F71:T71" si="5">IF(F72="-",0,F72) + IF(F76="-",0,F76) + IF(F78="-",0,F78)</f>
        <v>0</v>
      </c>
      <c r="G71" s="35">
        <f t="shared" si="5"/>
        <v>0</v>
      </c>
      <c r="H71" s="35">
        <f t="shared" si="5"/>
        <v>0</v>
      </c>
      <c r="I71" s="35">
        <f t="shared" si="5"/>
        <v>0</v>
      </c>
      <c r="J71" s="35">
        <f t="shared" si="5"/>
        <v>0</v>
      </c>
      <c r="K71" s="35">
        <f t="shared" si="5"/>
        <v>0</v>
      </c>
      <c r="L71" s="35">
        <f t="shared" si="5"/>
        <v>0</v>
      </c>
      <c r="M71" s="35">
        <f t="shared" si="5"/>
        <v>0</v>
      </c>
      <c r="N71" s="35">
        <f t="shared" si="5"/>
        <v>0</v>
      </c>
      <c r="O71" s="35">
        <f t="shared" si="5"/>
        <v>0</v>
      </c>
      <c r="P71" s="35">
        <f t="shared" si="5"/>
        <v>0</v>
      </c>
      <c r="Q71" s="35">
        <f t="shared" si="5"/>
        <v>0</v>
      </c>
      <c r="R71" s="35">
        <f t="shared" si="5"/>
        <v>0</v>
      </c>
      <c r="S71" s="35">
        <f t="shared" si="5"/>
        <v>0</v>
      </c>
      <c r="T71" s="36">
        <f t="shared" si="5"/>
        <v>0</v>
      </c>
      <c r="U71" s="37" t="s">
        <v>79</v>
      </c>
      <c r="V71" s="38"/>
      <c r="W71" s="204" t="s">
        <v>79</v>
      </c>
      <c r="X71" s="204"/>
      <c r="Y71" s="204"/>
      <c r="Z71" s="204"/>
      <c r="AA71" s="204"/>
    </row>
    <row r="72" spans="1:31" s="7" customFormat="1" ht="14.1" customHeight="1" x14ac:dyDescent="0.2">
      <c r="A72" s="228"/>
      <c r="B72" s="205" t="s">
        <v>208</v>
      </c>
      <c r="C72" s="207" t="s">
        <v>209</v>
      </c>
      <c r="D72" s="209">
        <v>0</v>
      </c>
      <c r="E72" s="244">
        <f>IF(F72="-",0,F72) + IF(G72="-",0,G72) + IF(I72="-",0,I72) + IF(K72="-",0,K72) + IF(M72="-",0,M72) + IF(N72="-",0,N72) + IF(O72="-",0,O72) + IF(P72="-",0,P72) + IF(Q72="-",0,Q72)</f>
        <v>0</v>
      </c>
      <c r="F72" s="213">
        <v>0</v>
      </c>
      <c r="G72" s="213">
        <v>0</v>
      </c>
      <c r="H72" s="213">
        <v>0</v>
      </c>
      <c r="I72" s="213">
        <v>0</v>
      </c>
      <c r="J72" s="213">
        <v>0</v>
      </c>
      <c r="K72" s="213">
        <v>0</v>
      </c>
      <c r="L72" s="213">
        <v>0</v>
      </c>
      <c r="M72" s="213">
        <v>0</v>
      </c>
      <c r="N72" s="213">
        <v>0</v>
      </c>
      <c r="O72" s="213">
        <v>0</v>
      </c>
      <c r="P72" s="213">
        <v>0</v>
      </c>
      <c r="Q72" s="213">
        <v>0</v>
      </c>
      <c r="R72" s="213">
        <v>0</v>
      </c>
      <c r="S72" s="213">
        <v>0</v>
      </c>
      <c r="T72" s="215">
        <v>0</v>
      </c>
      <c r="U72" s="71" t="s">
        <v>210</v>
      </c>
      <c r="V72" s="45" t="s">
        <v>211</v>
      </c>
      <c r="W72" s="34" t="s">
        <v>88</v>
      </c>
      <c r="X72" s="46">
        <v>0</v>
      </c>
      <c r="Y72" s="47">
        <v>0</v>
      </c>
      <c r="Z72" s="52">
        <f>IF((IF(X72="-",0,X72))=0,0,(IF((Y72 * 1000)="-",0,(Y72 * 1000)))/(IF(X72="-",0,X72)))</f>
        <v>0</v>
      </c>
      <c r="AA72" s="55">
        <v>0</v>
      </c>
    </row>
    <row r="73" spans="1:31" s="7" customFormat="1" ht="14.1" customHeight="1" x14ac:dyDescent="0.2">
      <c r="A73" s="228"/>
      <c r="B73" s="235"/>
      <c r="C73" s="236"/>
      <c r="D73" s="237"/>
      <c r="E73" s="251"/>
      <c r="F73" s="252"/>
      <c r="G73" s="252"/>
      <c r="H73" s="252"/>
      <c r="I73" s="252"/>
      <c r="J73" s="252"/>
      <c r="K73" s="252"/>
      <c r="L73" s="252"/>
      <c r="M73" s="252"/>
      <c r="N73" s="252"/>
      <c r="O73" s="252"/>
      <c r="P73" s="252"/>
      <c r="Q73" s="252"/>
      <c r="R73" s="252"/>
      <c r="S73" s="252"/>
      <c r="T73" s="253"/>
      <c r="U73" s="71" t="s">
        <v>95</v>
      </c>
      <c r="V73" s="45" t="s">
        <v>212</v>
      </c>
      <c r="W73" s="34" t="s">
        <v>88</v>
      </c>
      <c r="X73" s="46">
        <v>0</v>
      </c>
      <c r="Y73" s="47">
        <v>0</v>
      </c>
      <c r="Z73" s="52">
        <f>IF((IF(X73="-",0,X73))=0,0,(IF((Y73 * 1000)="-",0,(Y73 * 1000)))/(IF(X73="-",0,X73)))</f>
        <v>0</v>
      </c>
      <c r="AA73" s="55">
        <v>0</v>
      </c>
    </row>
    <row r="74" spans="1:31" s="7" customFormat="1" ht="14.1" customHeight="1" x14ac:dyDescent="0.2">
      <c r="B74" s="206"/>
      <c r="C74" s="208"/>
      <c r="D74" s="210"/>
      <c r="E74" s="245"/>
      <c r="F74" s="252"/>
      <c r="G74" s="252"/>
      <c r="H74" s="252"/>
      <c r="I74" s="252"/>
      <c r="J74" s="252"/>
      <c r="K74" s="252"/>
      <c r="L74" s="252"/>
      <c r="M74" s="252"/>
      <c r="N74" s="252"/>
      <c r="O74" s="252"/>
      <c r="P74" s="252"/>
      <c r="Q74" s="252"/>
      <c r="R74" s="252"/>
      <c r="S74" s="252"/>
      <c r="T74" s="253"/>
      <c r="U74" s="71" t="s">
        <v>89</v>
      </c>
      <c r="V74" s="45" t="s">
        <v>213</v>
      </c>
      <c r="W74" s="34" t="s">
        <v>91</v>
      </c>
      <c r="X74" s="46">
        <v>0</v>
      </c>
      <c r="Y74" s="34" t="s">
        <v>79</v>
      </c>
      <c r="Z74" s="34" t="s">
        <v>79</v>
      </c>
      <c r="AA74" s="87" t="s">
        <v>79</v>
      </c>
    </row>
    <row r="75" spans="1:31" s="7" customFormat="1" ht="14.1" customHeight="1" x14ac:dyDescent="0.2">
      <c r="A75" s="50"/>
      <c r="B75" s="57" t="s">
        <v>214</v>
      </c>
      <c r="C75" s="45" t="s">
        <v>215</v>
      </c>
      <c r="D75" s="46">
        <v>0</v>
      </c>
      <c r="E75" s="254" t="s">
        <v>79</v>
      </c>
      <c r="F75" s="254"/>
      <c r="G75" s="254"/>
      <c r="H75" s="254"/>
      <c r="I75" s="254"/>
      <c r="J75" s="254"/>
      <c r="K75" s="254"/>
      <c r="L75" s="254"/>
      <c r="M75" s="254"/>
      <c r="N75" s="254"/>
      <c r="O75" s="254"/>
      <c r="P75" s="254"/>
      <c r="Q75" s="254"/>
      <c r="R75" s="254"/>
      <c r="S75" s="254"/>
      <c r="T75" s="254"/>
      <c r="U75" s="53" t="s">
        <v>89</v>
      </c>
      <c r="V75" s="45" t="s">
        <v>216</v>
      </c>
      <c r="W75" s="34" t="s">
        <v>91</v>
      </c>
      <c r="X75" s="46">
        <v>0</v>
      </c>
      <c r="Y75" s="34" t="s">
        <v>79</v>
      </c>
      <c r="Z75" s="34" t="s">
        <v>79</v>
      </c>
      <c r="AA75" s="87" t="s">
        <v>79</v>
      </c>
    </row>
    <row r="76" spans="1:31" s="7" customFormat="1" ht="27.95" customHeight="1" x14ac:dyDescent="0.2">
      <c r="A76" s="39"/>
      <c r="B76" s="53" t="s">
        <v>217</v>
      </c>
      <c r="C76" s="45" t="s">
        <v>218</v>
      </c>
      <c r="D76" s="46">
        <v>0</v>
      </c>
      <c r="E76" s="35">
        <f>IF(F76="-",0,F76) + IF(G76="-",0,G76) + IF(I76="-",0,I76) + IF(K76="-",0,K76) + IF(M76="-",0,M76) + IF(N76="-",0,N76) + IF(O76="-",0,O76) + IF(P76="-",0,P76) + IF(Q76="-",0,Q76)</f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54">
        <v>0</v>
      </c>
      <c r="U76" s="71" t="s">
        <v>99</v>
      </c>
      <c r="V76" s="45" t="s">
        <v>219</v>
      </c>
      <c r="W76" s="34" t="s">
        <v>88</v>
      </c>
      <c r="X76" s="46">
        <v>0</v>
      </c>
      <c r="Y76" s="47">
        <v>0</v>
      </c>
      <c r="Z76" s="52">
        <f>IF((IF(X76="-",0,X76))=0,0,(IF((Y76 * 1000)="-",0,(Y76 * 1000)))/(IF(X76="-",0,X76)))</f>
        <v>0</v>
      </c>
      <c r="AA76" s="55">
        <v>0</v>
      </c>
    </row>
    <row r="77" spans="1:31" s="7" customFormat="1" ht="14.1" customHeight="1" x14ac:dyDescent="0.2">
      <c r="A77" s="50"/>
      <c r="B77" s="57" t="s">
        <v>214</v>
      </c>
      <c r="C77" s="45" t="s">
        <v>220</v>
      </c>
      <c r="D77" s="46">
        <v>0</v>
      </c>
      <c r="E77" s="254" t="s">
        <v>79</v>
      </c>
      <c r="F77" s="254"/>
      <c r="G77" s="254"/>
      <c r="H77" s="254"/>
      <c r="I77" s="254"/>
      <c r="J77" s="254"/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53" t="s">
        <v>99</v>
      </c>
      <c r="V77" s="45" t="s">
        <v>221</v>
      </c>
      <c r="W77" s="34" t="s">
        <v>88</v>
      </c>
      <c r="X77" s="46">
        <v>0</v>
      </c>
      <c r="Y77" s="34" t="s">
        <v>79</v>
      </c>
      <c r="Z77" s="34" t="s">
        <v>79</v>
      </c>
      <c r="AA77" s="87" t="s">
        <v>79</v>
      </c>
    </row>
    <row r="78" spans="1:31" s="7" customFormat="1" ht="14.1" customHeight="1" x14ac:dyDescent="0.2">
      <c r="A78" s="39"/>
      <c r="B78" s="53" t="s">
        <v>222</v>
      </c>
      <c r="C78" s="15" t="s">
        <v>223</v>
      </c>
      <c r="D78" s="60">
        <v>0</v>
      </c>
      <c r="E78" s="88">
        <f>IF(F78="-",0,F78) + IF(G78="-",0,G78) + IF(I78="-",0,I78) + IF(K78="-",0,K78) + IF(M78="-",0,M78) + IF(N78="-",0,N78) + IF(O78="-",0,O78) + IF(P78="-",0,P78) + IF(Q78="-",0,Q78)</f>
        <v>0</v>
      </c>
      <c r="F78" s="61">
        <v>0</v>
      </c>
      <c r="G78" s="61">
        <v>0</v>
      </c>
      <c r="H78" s="61">
        <v>0</v>
      </c>
      <c r="I78" s="61">
        <v>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89">
        <v>0</v>
      </c>
      <c r="U78" s="71" t="s">
        <v>99</v>
      </c>
      <c r="V78" s="15" t="s">
        <v>224</v>
      </c>
      <c r="W78" s="59" t="s">
        <v>88</v>
      </c>
      <c r="X78" s="60">
        <v>0</v>
      </c>
      <c r="Y78" s="61">
        <v>0</v>
      </c>
      <c r="Z78" s="62">
        <f>IF((IF(X78="-",0,X78))=0,0,(IF((Y78 * 1000)="-",0,(Y78 * 1000)))/(IF(X78="-",0,X78)))</f>
        <v>0</v>
      </c>
      <c r="AA78" s="63">
        <v>0</v>
      </c>
    </row>
    <row r="79" spans="1:31" s="64" customFormat="1" ht="12" customHeight="1" x14ac:dyDescent="0.2">
      <c r="T79" s="65" t="s">
        <v>225</v>
      </c>
      <c r="AE79" s="66" t="s">
        <v>226</v>
      </c>
    </row>
    <row r="80" spans="1:31" s="18" customFormat="1" ht="14.1" customHeight="1" x14ac:dyDescent="0.2">
      <c r="B80" s="193" t="s">
        <v>21</v>
      </c>
      <c r="C80" s="193"/>
      <c r="D80" s="194" t="s">
        <v>22</v>
      </c>
      <c r="E80" s="194" t="s">
        <v>23</v>
      </c>
      <c r="F80" s="193" t="s">
        <v>24</v>
      </c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 t="s">
        <v>21</v>
      </c>
      <c r="V80" s="193"/>
      <c r="W80" s="193"/>
      <c r="X80" s="193" t="s">
        <v>25</v>
      </c>
      <c r="Y80" s="193"/>
      <c r="Z80" s="193"/>
      <c r="AA80" s="194" t="s">
        <v>26</v>
      </c>
    </row>
    <row r="81" spans="1:27" s="18" customFormat="1" ht="14.1" customHeight="1" x14ac:dyDescent="0.2">
      <c r="B81" s="194" t="s">
        <v>27</v>
      </c>
      <c r="C81" s="194" t="s">
        <v>28</v>
      </c>
      <c r="D81" s="195"/>
      <c r="E81" s="195"/>
      <c r="F81" s="194" t="s">
        <v>29</v>
      </c>
      <c r="G81" s="193" t="s">
        <v>30</v>
      </c>
      <c r="H81" s="193"/>
      <c r="I81" s="193"/>
      <c r="J81" s="193"/>
      <c r="K81" s="193"/>
      <c r="L81" s="193"/>
      <c r="M81" s="193"/>
      <c r="N81" s="193"/>
      <c r="O81" s="193"/>
      <c r="P81" s="193"/>
      <c r="Q81" s="194" t="s">
        <v>31</v>
      </c>
      <c r="R81" s="193" t="s">
        <v>24</v>
      </c>
      <c r="S81" s="193"/>
      <c r="T81" s="193"/>
      <c r="U81" s="197" t="s">
        <v>32</v>
      </c>
      <c r="V81" s="194" t="s">
        <v>28</v>
      </c>
      <c r="W81" s="194" t="s">
        <v>33</v>
      </c>
      <c r="X81" s="194" t="s">
        <v>34</v>
      </c>
      <c r="Y81" s="193" t="s">
        <v>35</v>
      </c>
      <c r="Z81" s="193"/>
      <c r="AA81" s="195"/>
    </row>
    <row r="82" spans="1:27" s="18" customFormat="1" ht="51.95" customHeight="1" x14ac:dyDescent="0.2">
      <c r="B82" s="195"/>
      <c r="C82" s="195"/>
      <c r="D82" s="195"/>
      <c r="E82" s="195"/>
      <c r="F82" s="195"/>
      <c r="G82" s="193" t="s">
        <v>36</v>
      </c>
      <c r="H82" s="193"/>
      <c r="I82" s="194" t="s">
        <v>37</v>
      </c>
      <c r="J82" s="194" t="s">
        <v>38</v>
      </c>
      <c r="K82" s="194" t="s">
        <v>39</v>
      </c>
      <c r="L82" s="194" t="s">
        <v>40</v>
      </c>
      <c r="M82" s="194" t="s">
        <v>41</v>
      </c>
      <c r="N82" s="194" t="s">
        <v>42</v>
      </c>
      <c r="O82" s="194" t="s">
        <v>43</v>
      </c>
      <c r="P82" s="200" t="s">
        <v>44</v>
      </c>
      <c r="Q82" s="195"/>
      <c r="R82" s="200" t="s">
        <v>45</v>
      </c>
      <c r="S82" s="202" t="s">
        <v>46</v>
      </c>
      <c r="T82" s="200" t="s">
        <v>47</v>
      </c>
      <c r="U82" s="198"/>
      <c r="V82" s="195"/>
      <c r="W82" s="195"/>
      <c r="X82" s="195"/>
      <c r="Y82" s="194" t="s">
        <v>48</v>
      </c>
      <c r="Z82" s="194" t="s">
        <v>49</v>
      </c>
      <c r="AA82" s="195"/>
    </row>
    <row r="83" spans="1:27" s="18" customFormat="1" ht="117.95" customHeight="1" x14ac:dyDescent="0.2">
      <c r="B83" s="196"/>
      <c r="C83" s="196"/>
      <c r="D83" s="196"/>
      <c r="E83" s="196"/>
      <c r="F83" s="196"/>
      <c r="G83" s="19" t="s">
        <v>50</v>
      </c>
      <c r="H83" s="19" t="s">
        <v>51</v>
      </c>
      <c r="I83" s="196"/>
      <c r="J83" s="196"/>
      <c r="K83" s="196"/>
      <c r="L83" s="196"/>
      <c r="M83" s="196"/>
      <c r="N83" s="196"/>
      <c r="O83" s="196"/>
      <c r="P83" s="201"/>
      <c r="Q83" s="196"/>
      <c r="R83" s="201"/>
      <c r="S83" s="203"/>
      <c r="T83" s="201"/>
      <c r="U83" s="199"/>
      <c r="V83" s="196"/>
      <c r="W83" s="196"/>
      <c r="X83" s="196"/>
      <c r="Y83" s="196"/>
      <c r="Z83" s="196"/>
      <c r="AA83" s="196"/>
    </row>
    <row r="84" spans="1:27" s="21" customFormat="1" ht="12" customHeight="1" x14ac:dyDescent="0.2">
      <c r="B84" s="22" t="s">
        <v>52</v>
      </c>
      <c r="C84" s="22" t="s">
        <v>53</v>
      </c>
      <c r="D84" s="22" t="s">
        <v>54</v>
      </c>
      <c r="E84" s="22" t="s">
        <v>55</v>
      </c>
      <c r="F84" s="22" t="s">
        <v>56</v>
      </c>
      <c r="G84" s="22" t="s">
        <v>57</v>
      </c>
      <c r="H84" s="22" t="s">
        <v>58</v>
      </c>
      <c r="I84" s="22" t="s">
        <v>59</v>
      </c>
      <c r="J84" s="22" t="s">
        <v>60</v>
      </c>
      <c r="K84" s="22" t="s">
        <v>61</v>
      </c>
      <c r="L84" s="22" t="s">
        <v>62</v>
      </c>
      <c r="M84" s="22" t="s">
        <v>63</v>
      </c>
      <c r="N84" s="22" t="s">
        <v>64</v>
      </c>
      <c r="O84" s="22" t="s">
        <v>65</v>
      </c>
      <c r="P84" s="22" t="s">
        <v>8</v>
      </c>
      <c r="Q84" s="22" t="s">
        <v>66</v>
      </c>
      <c r="R84" s="22" t="s">
        <v>67</v>
      </c>
      <c r="S84" s="23" t="s">
        <v>68</v>
      </c>
      <c r="T84" s="23" t="s">
        <v>69</v>
      </c>
      <c r="U84" s="23" t="s">
        <v>70</v>
      </c>
      <c r="V84" s="22" t="s">
        <v>71</v>
      </c>
      <c r="W84" s="22" t="s">
        <v>72</v>
      </c>
      <c r="X84" s="22" t="s">
        <v>73</v>
      </c>
      <c r="Y84" s="22" t="s">
        <v>74</v>
      </c>
      <c r="Z84" s="22" t="s">
        <v>75</v>
      </c>
      <c r="AA84" s="22" t="s">
        <v>76</v>
      </c>
    </row>
    <row r="85" spans="1:27" s="83" customFormat="1" ht="27.95" customHeight="1" x14ac:dyDescent="0.2">
      <c r="A85" s="25"/>
      <c r="B85" s="26" t="s">
        <v>227</v>
      </c>
      <c r="C85" s="27" t="s">
        <v>228</v>
      </c>
      <c r="D85" s="28" t="s">
        <v>79</v>
      </c>
      <c r="E85" s="67">
        <f>IF(F85="-",0,F85) + IF(G85="-",0,G85) + IF(I85="-",0,I85) + IF(K85="-",0,K85) + IF(M85="-",0,M85) + IF(N85="-",0,N85) + IF(O85="-",0,O85) + IF(P85="-",0,P85) + IF(Q85="-",0,Q85)</f>
        <v>0</v>
      </c>
      <c r="F85" s="67">
        <f t="shared" ref="F85:T85" si="6">IF(F86="-",0,F86) + IF(F88="-",0,F88)</f>
        <v>0</v>
      </c>
      <c r="G85" s="67">
        <f t="shared" si="6"/>
        <v>0</v>
      </c>
      <c r="H85" s="67">
        <f t="shared" si="6"/>
        <v>0</v>
      </c>
      <c r="I85" s="67">
        <f t="shared" si="6"/>
        <v>0</v>
      </c>
      <c r="J85" s="67">
        <f t="shared" si="6"/>
        <v>0</v>
      </c>
      <c r="K85" s="67">
        <f t="shared" si="6"/>
        <v>0</v>
      </c>
      <c r="L85" s="67">
        <f t="shared" si="6"/>
        <v>0</v>
      </c>
      <c r="M85" s="67">
        <f t="shared" si="6"/>
        <v>0</v>
      </c>
      <c r="N85" s="67">
        <f t="shared" si="6"/>
        <v>0</v>
      </c>
      <c r="O85" s="67">
        <f t="shared" si="6"/>
        <v>0</v>
      </c>
      <c r="P85" s="67">
        <f t="shared" si="6"/>
        <v>0</v>
      </c>
      <c r="Q85" s="67">
        <f t="shared" si="6"/>
        <v>0</v>
      </c>
      <c r="R85" s="67">
        <f t="shared" si="6"/>
        <v>0</v>
      </c>
      <c r="S85" s="67">
        <f t="shared" si="6"/>
        <v>0</v>
      </c>
      <c r="T85" s="90">
        <f t="shared" si="6"/>
        <v>0</v>
      </c>
      <c r="U85" s="37" t="s">
        <v>79</v>
      </c>
      <c r="V85" s="91"/>
      <c r="W85" s="255" t="s">
        <v>79</v>
      </c>
      <c r="X85" s="255"/>
      <c r="Y85" s="255"/>
      <c r="Z85" s="255"/>
      <c r="AA85" s="255"/>
    </row>
    <row r="86" spans="1:27" s="7" customFormat="1" ht="14.1" customHeight="1" x14ac:dyDescent="0.2">
      <c r="A86" s="39"/>
      <c r="B86" s="205" t="s">
        <v>208</v>
      </c>
      <c r="C86" s="207" t="s">
        <v>229</v>
      </c>
      <c r="D86" s="209">
        <v>0</v>
      </c>
      <c r="E86" s="244">
        <f>IF(F86="-",0,F86) + IF(G86="-",0,G86) + IF(I86="-",0,I86) + IF(K86="-",0,K86) + IF(M86="-",0,M86) + IF(N86="-",0,N86) + IF(O86="-",0,O86) + IF(P86="-",0,P86) + IF(Q86="-",0,Q86)</f>
        <v>0</v>
      </c>
      <c r="F86" s="246">
        <v>0</v>
      </c>
      <c r="G86" s="246">
        <v>0</v>
      </c>
      <c r="H86" s="246">
        <v>0</v>
      </c>
      <c r="I86" s="246">
        <v>0</v>
      </c>
      <c r="J86" s="246">
        <v>0</v>
      </c>
      <c r="K86" s="246">
        <v>0</v>
      </c>
      <c r="L86" s="246">
        <v>0</v>
      </c>
      <c r="M86" s="246">
        <v>0</v>
      </c>
      <c r="N86" s="246">
        <v>0</v>
      </c>
      <c r="O86" s="246">
        <v>0</v>
      </c>
      <c r="P86" s="246">
        <v>0</v>
      </c>
      <c r="Q86" s="246">
        <v>0</v>
      </c>
      <c r="R86" s="246">
        <v>0</v>
      </c>
      <c r="S86" s="246">
        <v>0</v>
      </c>
      <c r="T86" s="215">
        <v>0</v>
      </c>
      <c r="U86" s="71" t="s">
        <v>89</v>
      </c>
      <c r="V86" s="45" t="s">
        <v>230</v>
      </c>
      <c r="W86" s="34" t="s">
        <v>91</v>
      </c>
      <c r="X86" s="46">
        <v>0</v>
      </c>
      <c r="Y86" s="34" t="s">
        <v>79</v>
      </c>
      <c r="Z86" s="34" t="s">
        <v>79</v>
      </c>
      <c r="AA86" s="87" t="s">
        <v>79</v>
      </c>
    </row>
    <row r="87" spans="1:27" s="7" customFormat="1" ht="14.1" customHeight="1" x14ac:dyDescent="0.2">
      <c r="B87" s="206"/>
      <c r="C87" s="208"/>
      <c r="D87" s="210"/>
      <c r="E87" s="245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  <c r="Q87" s="247"/>
      <c r="R87" s="247"/>
      <c r="S87" s="247"/>
      <c r="T87" s="216"/>
      <c r="U87" s="71" t="s">
        <v>210</v>
      </c>
      <c r="V87" s="45" t="s">
        <v>231</v>
      </c>
      <c r="W87" s="34" t="s">
        <v>88</v>
      </c>
      <c r="X87" s="92">
        <v>0</v>
      </c>
      <c r="Y87" s="47">
        <v>0</v>
      </c>
      <c r="Z87" s="52">
        <f>IF((IF(X87="-",0,X87))=0,0,(IF((Y87 * 1000)="-",0,(Y87 * 1000)))/(IF(X87="-",0,X87)))</f>
        <v>0</v>
      </c>
      <c r="AA87" s="55">
        <v>0</v>
      </c>
    </row>
    <row r="88" spans="1:27" s="7" customFormat="1" ht="14.1" customHeight="1" x14ac:dyDescent="0.2">
      <c r="A88" s="39"/>
      <c r="B88" s="53" t="s">
        <v>121</v>
      </c>
      <c r="C88" s="45" t="s">
        <v>232</v>
      </c>
      <c r="D88" s="46">
        <v>0</v>
      </c>
      <c r="E88" s="35">
        <f>IF(F88="-",0,F88) + IF(G88="-",0,G88) + IF(I88="-",0,I88) + IF(K88="-",0,K88) + IF(M88="-",0,M88) + IF(N88="-",0,N88) + IF(O88="-",0,O88) + IF(P88="-",0,P88) + IF(Q88="-",0,Q88)</f>
        <v>0</v>
      </c>
      <c r="F88" s="47">
        <v>0</v>
      </c>
      <c r="G88" s="47">
        <v>0</v>
      </c>
      <c r="H88" s="47">
        <v>0</v>
      </c>
      <c r="I88" s="47">
        <v>0</v>
      </c>
      <c r="J88" s="47">
        <v>0</v>
      </c>
      <c r="K88" s="47">
        <v>0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47">
        <v>0</v>
      </c>
      <c r="R88" s="47">
        <v>0</v>
      </c>
      <c r="S88" s="47">
        <v>0</v>
      </c>
      <c r="T88" s="54">
        <v>0</v>
      </c>
      <c r="U88" s="71" t="s">
        <v>99</v>
      </c>
      <c r="V88" s="45" t="s">
        <v>233</v>
      </c>
      <c r="W88" s="34" t="s">
        <v>88</v>
      </c>
      <c r="X88" s="92">
        <v>0</v>
      </c>
      <c r="Y88" s="47">
        <v>0</v>
      </c>
      <c r="Z88" s="52">
        <f>IF((IF(X88="-",0,X88))=0,0,(IF((Y88 * 1000)="-",0,(Y88 * 1000)))/(IF(X88="-",0,X88)))</f>
        <v>0</v>
      </c>
      <c r="AA88" s="55">
        <v>0</v>
      </c>
    </row>
    <row r="89" spans="1:27" s="83" customFormat="1" ht="42" customHeight="1" x14ac:dyDescent="0.2">
      <c r="A89" s="25"/>
      <c r="B89" s="26" t="s">
        <v>234</v>
      </c>
      <c r="C89" s="33" t="s">
        <v>235</v>
      </c>
      <c r="D89" s="34" t="s">
        <v>79</v>
      </c>
      <c r="E89" s="35">
        <f>IF(F89="-",0,F89) + IF(G89="-",0,G89) + IF(I89="-",0,I89) + IF(K89="-",0,K89) + IF(M89="-",0,M89) + IF(N89="-",0,N89) + IF(O89="-",0,O89) + IF(P89="-",0,P89) + IF(Q89="-",0,Q89)</f>
        <v>0</v>
      </c>
      <c r="F89" s="35">
        <f t="shared" ref="F89:T89" si="7">IF(F90="-",0,F90) + IF(F94="-",0,F94) + IF(F95="-",0,F95) + IF(F97="-",0,F97) + IF(F100="-",0,F100) + IF(F104="-",0,F104) + IF(F107="-",0,F107) + IF(F106="-",0,F106)</f>
        <v>0</v>
      </c>
      <c r="G89" s="35">
        <f t="shared" si="7"/>
        <v>0</v>
      </c>
      <c r="H89" s="35">
        <f t="shared" si="7"/>
        <v>0</v>
      </c>
      <c r="I89" s="35">
        <f t="shared" si="7"/>
        <v>0</v>
      </c>
      <c r="J89" s="35">
        <f t="shared" si="7"/>
        <v>0</v>
      </c>
      <c r="K89" s="35">
        <f t="shared" si="7"/>
        <v>0</v>
      </c>
      <c r="L89" s="35">
        <f t="shared" si="7"/>
        <v>0</v>
      </c>
      <c r="M89" s="35">
        <f t="shared" si="7"/>
        <v>0</v>
      </c>
      <c r="N89" s="35">
        <f t="shared" si="7"/>
        <v>0</v>
      </c>
      <c r="O89" s="35">
        <f t="shared" si="7"/>
        <v>0</v>
      </c>
      <c r="P89" s="35">
        <f t="shared" si="7"/>
        <v>0</v>
      </c>
      <c r="Q89" s="35">
        <f t="shared" si="7"/>
        <v>0</v>
      </c>
      <c r="R89" s="35">
        <f t="shared" si="7"/>
        <v>0</v>
      </c>
      <c r="S89" s="35">
        <f t="shared" si="7"/>
        <v>0</v>
      </c>
      <c r="T89" s="36">
        <f t="shared" si="7"/>
        <v>0</v>
      </c>
      <c r="U89" s="37" t="s">
        <v>79</v>
      </c>
      <c r="V89" s="38"/>
      <c r="W89" s="204" t="s">
        <v>79</v>
      </c>
      <c r="X89" s="204"/>
      <c r="Y89" s="204"/>
      <c r="Z89" s="204"/>
      <c r="AA89" s="204"/>
    </row>
    <row r="90" spans="1:27" s="7" customFormat="1" ht="14.1" customHeight="1" x14ac:dyDescent="0.2">
      <c r="A90" s="39"/>
      <c r="B90" s="205" t="s">
        <v>236</v>
      </c>
      <c r="C90" s="207" t="s">
        <v>237</v>
      </c>
      <c r="D90" s="209">
        <v>0</v>
      </c>
      <c r="E90" s="244">
        <f>IF(F90="-",0,F90) + IF(G90="-",0,G90) + IF(I90="-",0,I90) + IF(K90="-",0,K90) + IF(M90="-",0,M90) + IF(N90="-",0,N90) + IF(O90="-",0,O90) + IF(P90="-",0,P90) + IF(Q90="-",0,Q90)</f>
        <v>0</v>
      </c>
      <c r="F90" s="246">
        <v>0</v>
      </c>
      <c r="G90" s="246">
        <v>0</v>
      </c>
      <c r="H90" s="246">
        <v>0</v>
      </c>
      <c r="I90" s="246">
        <v>0</v>
      </c>
      <c r="J90" s="246">
        <v>0</v>
      </c>
      <c r="K90" s="246">
        <v>0</v>
      </c>
      <c r="L90" s="246">
        <v>0</v>
      </c>
      <c r="M90" s="246">
        <v>0</v>
      </c>
      <c r="N90" s="246">
        <v>0</v>
      </c>
      <c r="O90" s="246">
        <v>0</v>
      </c>
      <c r="P90" s="246">
        <v>0</v>
      </c>
      <c r="Q90" s="246">
        <v>0</v>
      </c>
      <c r="R90" s="246">
        <v>0</v>
      </c>
      <c r="S90" s="246">
        <v>0</v>
      </c>
      <c r="T90" s="215">
        <v>0</v>
      </c>
      <c r="U90" s="71" t="s">
        <v>238</v>
      </c>
      <c r="V90" s="45" t="s">
        <v>239</v>
      </c>
      <c r="W90" s="34" t="s">
        <v>88</v>
      </c>
      <c r="X90" s="46">
        <v>0</v>
      </c>
      <c r="Y90" s="47">
        <v>0</v>
      </c>
      <c r="Z90" s="52">
        <f>IF((IF(X90="-",0,X90))=0,0,(IF((Y90 * 1000)="-",0,(Y90 * 1000)))/(IF(X90="-",0,X90)))</f>
        <v>0</v>
      </c>
      <c r="AA90" s="55">
        <v>0</v>
      </c>
    </row>
    <row r="91" spans="1:27" s="7" customFormat="1" ht="14.1" customHeight="1" x14ac:dyDescent="0.2">
      <c r="B91" s="235"/>
      <c r="C91" s="236"/>
      <c r="D91" s="237"/>
      <c r="E91" s="251"/>
      <c r="F91" s="256"/>
      <c r="G91" s="256"/>
      <c r="H91" s="256"/>
      <c r="I91" s="256"/>
      <c r="J91" s="256"/>
      <c r="K91" s="256"/>
      <c r="L91" s="256"/>
      <c r="M91" s="256"/>
      <c r="N91" s="256"/>
      <c r="O91" s="256"/>
      <c r="P91" s="256"/>
      <c r="Q91" s="256"/>
      <c r="R91" s="256"/>
      <c r="S91" s="256"/>
      <c r="T91" s="253"/>
      <c r="U91" s="71" t="s">
        <v>240</v>
      </c>
      <c r="V91" s="45" t="s">
        <v>241</v>
      </c>
      <c r="W91" s="34" t="s">
        <v>167</v>
      </c>
      <c r="X91" s="46">
        <v>0</v>
      </c>
      <c r="Y91" s="47">
        <v>0</v>
      </c>
      <c r="Z91" s="52">
        <f>IF((IF(X91="-",0,X91))=0,0,(IF((Y91 * 1000)="-",0,(Y91 * 1000)))/(IF(X91="-",0,X91)))</f>
        <v>0</v>
      </c>
      <c r="AA91" s="55">
        <v>0</v>
      </c>
    </row>
    <row r="92" spans="1:27" s="7" customFormat="1" ht="14.1" customHeight="1" x14ac:dyDescent="0.2">
      <c r="B92" s="235"/>
      <c r="C92" s="236"/>
      <c r="D92" s="237"/>
      <c r="E92" s="251"/>
      <c r="F92" s="256"/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3"/>
      <c r="U92" s="71" t="s">
        <v>242</v>
      </c>
      <c r="V92" s="45" t="s">
        <v>243</v>
      </c>
      <c r="W92" s="34" t="s">
        <v>88</v>
      </c>
      <c r="X92" s="46">
        <v>0</v>
      </c>
      <c r="Y92" s="47">
        <v>0</v>
      </c>
      <c r="Z92" s="52">
        <f>IF((IF(X92="-",0,X92))=0,0,(IF((Y92 * 1000)="-",0,(Y92 * 1000)))/(IF(X92="-",0,X92)))</f>
        <v>0</v>
      </c>
      <c r="AA92" s="55">
        <v>0</v>
      </c>
    </row>
    <row r="93" spans="1:27" s="7" customFormat="1" ht="14.1" customHeight="1" x14ac:dyDescent="0.2">
      <c r="B93" s="206"/>
      <c r="C93" s="208"/>
      <c r="D93" s="210"/>
      <c r="E93" s="245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16"/>
      <c r="U93" s="71" t="s">
        <v>244</v>
      </c>
      <c r="V93" s="45" t="s">
        <v>245</v>
      </c>
      <c r="W93" s="34" t="s">
        <v>246</v>
      </c>
      <c r="X93" s="93" t="s">
        <v>79</v>
      </c>
      <c r="Y93" s="47">
        <v>0</v>
      </c>
      <c r="Z93" s="34" t="s">
        <v>79</v>
      </c>
      <c r="AA93" s="55">
        <v>0</v>
      </c>
    </row>
    <row r="94" spans="1:27" s="94" customFormat="1" ht="42" customHeight="1" x14ac:dyDescent="0.2">
      <c r="A94" s="95"/>
      <c r="B94" s="96" t="s">
        <v>247</v>
      </c>
      <c r="C94" s="97" t="s">
        <v>248</v>
      </c>
      <c r="D94" s="92">
        <v>0</v>
      </c>
      <c r="E94" s="98">
        <f>IF(F94="-",0,F94) + IF(G94="-",0,G94) + IF(I94="-",0,I94) + IF(K94="-",0,K94) + IF(M94="-",0,M94) + IF(N94="-",0,N94) + IF(O94="-",0,O94) + IF(P94="-",0,P94) + IF(Q94="-",0,Q94)</f>
        <v>0</v>
      </c>
      <c r="F94" s="99">
        <v>0</v>
      </c>
      <c r="G94" s="99">
        <v>0</v>
      </c>
      <c r="H94" s="99">
        <v>0</v>
      </c>
      <c r="I94" s="99">
        <v>0</v>
      </c>
      <c r="J94" s="99">
        <v>0</v>
      </c>
      <c r="K94" s="99">
        <v>0</v>
      </c>
      <c r="L94" s="99">
        <v>0</v>
      </c>
      <c r="M94" s="99">
        <v>0</v>
      </c>
      <c r="N94" s="99">
        <v>0</v>
      </c>
      <c r="O94" s="99">
        <v>0</v>
      </c>
      <c r="P94" s="99">
        <v>0</v>
      </c>
      <c r="Q94" s="99">
        <v>0</v>
      </c>
      <c r="R94" s="99">
        <v>0</v>
      </c>
      <c r="S94" s="99">
        <v>0</v>
      </c>
      <c r="T94" s="100">
        <v>0</v>
      </c>
      <c r="U94" s="101" t="s">
        <v>249</v>
      </c>
      <c r="V94" s="97" t="s">
        <v>250</v>
      </c>
      <c r="W94" s="102" t="s">
        <v>91</v>
      </c>
      <c r="X94" s="92">
        <v>0</v>
      </c>
      <c r="Y94" s="99">
        <v>0</v>
      </c>
      <c r="Z94" s="103">
        <f>IF((IF(X94="-",0,X94))=0,0,(IF((Y94 * 1000)="-",0,(Y94 * 1000)))/(IF(X94="-",0,X94)))</f>
        <v>0</v>
      </c>
      <c r="AA94" s="104">
        <v>0</v>
      </c>
    </row>
    <row r="95" spans="1:27" s="94" customFormat="1" ht="14.1" customHeight="1" x14ac:dyDescent="0.2">
      <c r="A95" s="95"/>
      <c r="B95" s="257" t="s">
        <v>251</v>
      </c>
      <c r="C95" s="259" t="s">
        <v>252</v>
      </c>
      <c r="D95" s="261">
        <v>0</v>
      </c>
      <c r="E95" s="263">
        <f>IF(F95="-",0,F95) + IF(G95="-",0,G95) + IF(I95="-",0,I95) + IF(K95="-",0,K95) + IF(M95="-",0,M95) + IF(N95="-",0,N95) + IF(O95="-",0,O95) + IF(P95="-",0,P95) + IF(Q95="-",0,Q95)</f>
        <v>0</v>
      </c>
      <c r="F95" s="265">
        <v>0</v>
      </c>
      <c r="G95" s="265">
        <v>0</v>
      </c>
      <c r="H95" s="265">
        <v>0</v>
      </c>
      <c r="I95" s="265">
        <v>0</v>
      </c>
      <c r="J95" s="265">
        <v>0</v>
      </c>
      <c r="K95" s="265">
        <v>0</v>
      </c>
      <c r="L95" s="265">
        <v>0</v>
      </c>
      <c r="M95" s="265">
        <v>0</v>
      </c>
      <c r="N95" s="265">
        <v>0</v>
      </c>
      <c r="O95" s="265">
        <v>0</v>
      </c>
      <c r="P95" s="265">
        <v>0</v>
      </c>
      <c r="Q95" s="265">
        <v>0</v>
      </c>
      <c r="R95" s="265">
        <v>0</v>
      </c>
      <c r="S95" s="265">
        <v>0</v>
      </c>
      <c r="T95" s="267">
        <v>0</v>
      </c>
      <c r="U95" s="101" t="s">
        <v>89</v>
      </c>
      <c r="V95" s="97" t="s">
        <v>253</v>
      </c>
      <c r="W95" s="102" t="s">
        <v>91</v>
      </c>
      <c r="X95" s="92">
        <v>0</v>
      </c>
      <c r="Y95" s="102" t="s">
        <v>79</v>
      </c>
      <c r="Z95" s="102" t="s">
        <v>79</v>
      </c>
      <c r="AA95" s="105" t="s">
        <v>79</v>
      </c>
    </row>
    <row r="96" spans="1:27" s="94" customFormat="1" ht="14.1" customHeight="1" x14ac:dyDescent="0.2">
      <c r="B96" s="258"/>
      <c r="C96" s="260"/>
      <c r="D96" s="262"/>
      <c r="E96" s="264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268"/>
      <c r="U96" s="101" t="s">
        <v>254</v>
      </c>
      <c r="V96" s="97" t="s">
        <v>255</v>
      </c>
      <c r="W96" s="102" t="s">
        <v>88</v>
      </c>
      <c r="X96" s="92">
        <v>0</v>
      </c>
      <c r="Y96" s="99">
        <v>0</v>
      </c>
      <c r="Z96" s="103">
        <f>IF((IF(X96="-",0,X96))=0,0,(IF((Y96 * 1000)="-",0,(Y96 * 1000)))/(IF(X96="-",0,X96)))</f>
        <v>0</v>
      </c>
      <c r="AA96" s="104">
        <v>0</v>
      </c>
    </row>
    <row r="97" spans="1:27" s="7" customFormat="1" ht="14.1" customHeight="1" x14ac:dyDescent="0.2">
      <c r="A97" s="39"/>
      <c r="B97" s="53" t="s">
        <v>256</v>
      </c>
      <c r="C97" s="45" t="s">
        <v>257</v>
      </c>
      <c r="D97" s="46">
        <v>0</v>
      </c>
      <c r="E97" s="35">
        <f>IF(F97="-",0,F97) + IF(G97="-",0,G97) + IF(I97="-",0,I97) + IF(K97="-",0,K97) + IF(M97="-",0,M97) + IF(N97="-",0,N97) + IF(O97="-",0,O97) + IF(P97="-",0,P97) + IF(Q97="-",0,Q97)</f>
        <v>0</v>
      </c>
      <c r="F97" s="99">
        <v>0</v>
      </c>
      <c r="G97" s="99">
        <v>0</v>
      </c>
      <c r="H97" s="99">
        <v>0</v>
      </c>
      <c r="I97" s="99">
        <v>0</v>
      </c>
      <c r="J97" s="99">
        <v>0</v>
      </c>
      <c r="K97" s="99">
        <v>0</v>
      </c>
      <c r="L97" s="99">
        <v>0</v>
      </c>
      <c r="M97" s="99">
        <v>0</v>
      </c>
      <c r="N97" s="99">
        <v>0</v>
      </c>
      <c r="O97" s="99">
        <v>0</v>
      </c>
      <c r="P97" s="99">
        <v>0</v>
      </c>
      <c r="Q97" s="99">
        <v>0</v>
      </c>
      <c r="R97" s="99">
        <v>0</v>
      </c>
      <c r="S97" s="99">
        <v>0</v>
      </c>
      <c r="T97" s="100">
        <v>0</v>
      </c>
      <c r="U97" s="37" t="s">
        <v>79</v>
      </c>
      <c r="V97" s="38"/>
      <c r="W97" s="204" t="s">
        <v>79</v>
      </c>
      <c r="X97" s="204"/>
      <c r="Y97" s="204"/>
      <c r="Z97" s="204"/>
      <c r="AA97" s="204"/>
    </row>
    <row r="98" spans="1:27" s="7" customFormat="1" ht="27.95" customHeight="1" x14ac:dyDescent="0.2">
      <c r="A98" s="50"/>
      <c r="B98" s="57" t="s">
        <v>258</v>
      </c>
      <c r="C98" s="45" t="s">
        <v>259</v>
      </c>
      <c r="D98" s="46">
        <v>0</v>
      </c>
      <c r="E98" s="220" t="s">
        <v>79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71" t="s">
        <v>260</v>
      </c>
      <c r="V98" s="45" t="s">
        <v>261</v>
      </c>
      <c r="W98" s="34" t="s">
        <v>91</v>
      </c>
      <c r="X98" s="46">
        <v>0</v>
      </c>
      <c r="Y98" s="34" t="s">
        <v>79</v>
      </c>
      <c r="Z98" s="34" t="s">
        <v>79</v>
      </c>
      <c r="AA98" s="87" t="s">
        <v>79</v>
      </c>
    </row>
    <row r="99" spans="1:27" s="7" customFormat="1" ht="14.1" customHeight="1" x14ac:dyDescent="0.2">
      <c r="A99" s="50"/>
      <c r="B99" s="57" t="s">
        <v>262</v>
      </c>
      <c r="C99" s="45" t="s">
        <v>263</v>
      </c>
      <c r="D99" s="46">
        <v>0</v>
      </c>
      <c r="E99" s="224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25"/>
      <c r="S99" s="225"/>
      <c r="T99" s="226"/>
      <c r="U99" s="71" t="s">
        <v>99</v>
      </c>
      <c r="V99" s="45" t="s">
        <v>264</v>
      </c>
      <c r="W99" s="34" t="s">
        <v>88</v>
      </c>
      <c r="X99" s="46">
        <v>0</v>
      </c>
      <c r="Y99" s="47">
        <v>0</v>
      </c>
      <c r="Z99" s="52">
        <f>IF((IF(X99="-",0,X99))=0,0,(IF((Y99 * 1000)="-",0,(Y99 * 1000)))/(IF(X99="-",0,X99)))</f>
        <v>0</v>
      </c>
      <c r="AA99" s="55">
        <v>0</v>
      </c>
    </row>
    <row r="100" spans="1:27" s="7" customFormat="1" ht="14.1" customHeight="1" x14ac:dyDescent="0.2">
      <c r="A100" s="39"/>
      <c r="B100" s="53" t="s">
        <v>265</v>
      </c>
      <c r="C100" s="45" t="s">
        <v>266</v>
      </c>
      <c r="D100" s="46">
        <v>0</v>
      </c>
      <c r="E100" s="35">
        <f>IF(F100="-",0,F100) + IF(G100="-",0,G100) + IF(I100="-",0,I100) + IF(K100="-",0,K100) + IF(M100="-",0,M100) + IF(N100="-",0,N100) + IF(O100="-",0,O100) + IF(P100="-",0,P100) + IF(Q100="-",0,Q100)</f>
        <v>0</v>
      </c>
      <c r="F100" s="99">
        <v>0</v>
      </c>
      <c r="G100" s="99">
        <v>0</v>
      </c>
      <c r="H100" s="99">
        <v>0</v>
      </c>
      <c r="I100" s="99">
        <v>0</v>
      </c>
      <c r="J100" s="99">
        <v>0</v>
      </c>
      <c r="K100" s="99">
        <v>0</v>
      </c>
      <c r="L100" s="99">
        <v>0</v>
      </c>
      <c r="M100" s="99">
        <v>0</v>
      </c>
      <c r="N100" s="99">
        <v>0</v>
      </c>
      <c r="O100" s="99">
        <v>0</v>
      </c>
      <c r="P100" s="99">
        <v>0</v>
      </c>
      <c r="Q100" s="99">
        <v>0</v>
      </c>
      <c r="R100" s="99">
        <v>0</v>
      </c>
      <c r="S100" s="99">
        <v>0</v>
      </c>
      <c r="T100" s="100">
        <v>0</v>
      </c>
      <c r="U100" s="37" t="s">
        <v>79</v>
      </c>
      <c r="V100" s="38"/>
      <c r="W100" s="204" t="s">
        <v>79</v>
      </c>
      <c r="X100" s="204"/>
      <c r="Y100" s="204"/>
      <c r="Z100" s="204"/>
      <c r="AA100" s="204"/>
    </row>
    <row r="101" spans="1:27" s="7" customFormat="1" ht="14.1" customHeight="1" x14ac:dyDescent="0.2">
      <c r="A101" s="50"/>
      <c r="B101" s="218" t="s">
        <v>258</v>
      </c>
      <c r="C101" s="207" t="s">
        <v>267</v>
      </c>
      <c r="D101" s="209">
        <v>0</v>
      </c>
      <c r="E101" s="220" t="s">
        <v>79</v>
      </c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71" t="s">
        <v>89</v>
      </c>
      <c r="V101" s="45" t="s">
        <v>268</v>
      </c>
      <c r="W101" s="34" t="s">
        <v>91</v>
      </c>
      <c r="X101" s="46">
        <v>0</v>
      </c>
      <c r="Y101" s="34" t="s">
        <v>79</v>
      </c>
      <c r="Z101" s="34" t="s">
        <v>79</v>
      </c>
      <c r="AA101" s="87" t="s">
        <v>79</v>
      </c>
    </row>
    <row r="102" spans="1:27" s="7" customFormat="1" ht="14.1" customHeight="1" x14ac:dyDescent="0.2">
      <c r="B102" s="219"/>
      <c r="C102" s="208"/>
      <c r="D102" s="210"/>
      <c r="E102" s="221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3"/>
      <c r="U102" s="71" t="s">
        <v>269</v>
      </c>
      <c r="V102" s="45" t="s">
        <v>270</v>
      </c>
      <c r="W102" s="34" t="s">
        <v>88</v>
      </c>
      <c r="X102" s="46">
        <v>0</v>
      </c>
      <c r="Y102" s="47">
        <v>0</v>
      </c>
      <c r="Z102" s="52">
        <f>IF((IF(X102="-",0,X102))=0,0,(IF((Y102 * 1000)="-",0,(Y102 * 1000)))/(IF(X102="-",0,X102)))</f>
        <v>0</v>
      </c>
      <c r="AA102" s="55">
        <v>0</v>
      </c>
    </row>
    <row r="103" spans="1:27" s="7" customFormat="1" ht="14.1" customHeight="1" x14ac:dyDescent="0.2">
      <c r="A103" s="50"/>
      <c r="B103" s="57" t="s">
        <v>262</v>
      </c>
      <c r="C103" s="45" t="s">
        <v>271</v>
      </c>
      <c r="D103" s="46">
        <v>0</v>
      </c>
      <c r="E103" s="224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6"/>
      <c r="U103" s="71" t="s">
        <v>99</v>
      </c>
      <c r="V103" s="45" t="s">
        <v>272</v>
      </c>
      <c r="W103" s="34" t="s">
        <v>88</v>
      </c>
      <c r="X103" s="46">
        <v>0</v>
      </c>
      <c r="Y103" s="47">
        <v>0</v>
      </c>
      <c r="Z103" s="52">
        <f>IF((IF(X103="-",0,X103))=0,0,(IF((Y103 * 1000)="-",0,(Y103 * 1000)))/(IF(X103="-",0,X103)))</f>
        <v>0</v>
      </c>
      <c r="AA103" s="55">
        <v>0</v>
      </c>
    </row>
    <row r="104" spans="1:27" s="7" customFormat="1" ht="14.1" customHeight="1" x14ac:dyDescent="0.2">
      <c r="A104" s="39"/>
      <c r="B104" s="205" t="s">
        <v>273</v>
      </c>
      <c r="C104" s="207" t="s">
        <v>274</v>
      </c>
      <c r="D104" s="242" t="s">
        <v>79</v>
      </c>
      <c r="E104" s="244">
        <f>IF(F104="-",0,F104) + IF(G104="-",0,G104) + IF(I104="-",0,I104) + IF(K104="-",0,K104) + IF(M104="-",0,M104) + IF(N104="-",0,N104) + IF(O104="-",0,O104) + IF(P104="-",0,P104) + IF(Q104="-",0,Q104)</f>
        <v>0</v>
      </c>
      <c r="F104" s="265">
        <v>0</v>
      </c>
      <c r="G104" s="265">
        <v>0</v>
      </c>
      <c r="H104" s="265">
        <v>0</v>
      </c>
      <c r="I104" s="265">
        <v>0</v>
      </c>
      <c r="J104" s="265">
        <v>0</v>
      </c>
      <c r="K104" s="265">
        <v>0</v>
      </c>
      <c r="L104" s="265">
        <v>0</v>
      </c>
      <c r="M104" s="265">
        <v>0</v>
      </c>
      <c r="N104" s="265">
        <v>0</v>
      </c>
      <c r="O104" s="265">
        <v>0</v>
      </c>
      <c r="P104" s="265">
        <v>0</v>
      </c>
      <c r="Q104" s="265">
        <v>0</v>
      </c>
      <c r="R104" s="265">
        <v>0</v>
      </c>
      <c r="S104" s="265">
        <v>0</v>
      </c>
      <c r="T104" s="267">
        <v>0</v>
      </c>
      <c r="U104" s="71" t="s">
        <v>275</v>
      </c>
      <c r="V104" s="45" t="s">
        <v>276</v>
      </c>
      <c r="W104" s="34" t="s">
        <v>88</v>
      </c>
      <c r="X104" s="46">
        <v>0</v>
      </c>
      <c r="Y104" s="47">
        <v>0</v>
      </c>
      <c r="Z104" s="52">
        <f>IF((IF(X104="-",0,X104))=0,0,(IF((Y104 * 1000)="-",0,(Y104 * 1000)))/(IF(X104="-",0,X104)))</f>
        <v>0</v>
      </c>
      <c r="AA104" s="55">
        <v>0</v>
      </c>
    </row>
    <row r="105" spans="1:27" s="7" customFormat="1" ht="27.95" customHeight="1" x14ac:dyDescent="0.2">
      <c r="B105" s="206"/>
      <c r="C105" s="208"/>
      <c r="D105" s="243"/>
      <c r="E105" s="245"/>
      <c r="F105" s="266"/>
      <c r="G105" s="266"/>
      <c r="H105" s="266"/>
      <c r="I105" s="266"/>
      <c r="J105" s="266"/>
      <c r="K105" s="266"/>
      <c r="L105" s="266"/>
      <c r="M105" s="266"/>
      <c r="N105" s="266"/>
      <c r="O105" s="266"/>
      <c r="P105" s="266"/>
      <c r="Q105" s="266"/>
      <c r="R105" s="266"/>
      <c r="S105" s="266"/>
      <c r="T105" s="268"/>
      <c r="U105" s="71" t="s">
        <v>277</v>
      </c>
      <c r="V105" s="45" t="s">
        <v>278</v>
      </c>
      <c r="W105" s="34" t="s">
        <v>184</v>
      </c>
      <c r="X105" s="46">
        <v>0</v>
      </c>
      <c r="Y105" s="47">
        <v>0</v>
      </c>
      <c r="Z105" s="52">
        <f>IF((IF(X105="-",0,X105))=0,0,(IF((Y105 * 1000)="-",0,(Y105 * 1000)))/(IF(X105="-",0,X105)))</f>
        <v>0</v>
      </c>
      <c r="AA105" s="55">
        <v>0</v>
      </c>
    </row>
    <row r="106" spans="1:27" s="7" customFormat="1" ht="27.95" customHeight="1" x14ac:dyDescent="0.2">
      <c r="A106" s="39"/>
      <c r="B106" s="53" t="s">
        <v>279</v>
      </c>
      <c r="C106" s="45" t="s">
        <v>280</v>
      </c>
      <c r="D106" s="34" t="s">
        <v>79</v>
      </c>
      <c r="E106" s="35">
        <f>IF(F106="-",0,F106) + IF(G106="-",0,G106) + IF(I106="-",0,I106) + IF(K106="-",0,K106) + IF(M106="-",0,M106) + IF(N106="-",0,N106) + IF(O106="-",0,O106) + IF(P106="-",0,P106) + IF(Q106="-",0,Q106)</f>
        <v>0</v>
      </c>
      <c r="F106" s="99">
        <v>0</v>
      </c>
      <c r="G106" s="99">
        <v>0</v>
      </c>
      <c r="H106" s="99">
        <v>0</v>
      </c>
      <c r="I106" s="99">
        <v>0</v>
      </c>
      <c r="J106" s="99">
        <v>0</v>
      </c>
      <c r="K106" s="99">
        <v>0</v>
      </c>
      <c r="L106" s="99">
        <v>0</v>
      </c>
      <c r="M106" s="99">
        <v>0</v>
      </c>
      <c r="N106" s="99">
        <v>0</v>
      </c>
      <c r="O106" s="99">
        <v>0</v>
      </c>
      <c r="P106" s="99">
        <v>0</v>
      </c>
      <c r="Q106" s="99">
        <v>0</v>
      </c>
      <c r="R106" s="99">
        <v>0</v>
      </c>
      <c r="S106" s="99">
        <v>0</v>
      </c>
      <c r="T106" s="100">
        <v>0</v>
      </c>
      <c r="U106" s="71" t="s">
        <v>281</v>
      </c>
      <c r="V106" s="45" t="s">
        <v>282</v>
      </c>
      <c r="W106" s="34" t="s">
        <v>88</v>
      </c>
      <c r="X106" s="46">
        <v>0</v>
      </c>
      <c r="Y106" s="47">
        <v>0</v>
      </c>
      <c r="Z106" s="52">
        <f>IF((IF(X106="-",0,X106))=0,0,(IF((Y106 * 1000)="-",0,(Y106 * 1000)))/(IF(X106="-",0,X106)))</f>
        <v>0</v>
      </c>
      <c r="AA106" s="55">
        <v>0</v>
      </c>
    </row>
    <row r="107" spans="1:27" s="7" customFormat="1" ht="27.95" customHeight="1" x14ac:dyDescent="0.2">
      <c r="A107" s="39"/>
      <c r="B107" s="205" t="s">
        <v>283</v>
      </c>
      <c r="C107" s="207" t="s">
        <v>284</v>
      </c>
      <c r="D107" s="242" t="s">
        <v>79</v>
      </c>
      <c r="E107" s="244">
        <f>IF(F107="-",0,F107) + IF(G107="-",0,G107) + IF(I107="-",0,I107) + IF(K107="-",0,K107) + IF(M107="-",0,M107) + IF(N107="-",0,N107) + IF(O107="-",0,O107) + IF(P107="-",0,P107) + IF(Q107="-",0,Q107)</f>
        <v>0</v>
      </c>
      <c r="F107" s="265">
        <v>0</v>
      </c>
      <c r="G107" s="265">
        <v>0</v>
      </c>
      <c r="H107" s="265">
        <v>0</v>
      </c>
      <c r="I107" s="265">
        <v>0</v>
      </c>
      <c r="J107" s="265">
        <v>0</v>
      </c>
      <c r="K107" s="265">
        <v>0</v>
      </c>
      <c r="L107" s="265">
        <v>0</v>
      </c>
      <c r="M107" s="265">
        <v>0</v>
      </c>
      <c r="N107" s="265">
        <v>0</v>
      </c>
      <c r="O107" s="265">
        <v>0</v>
      </c>
      <c r="P107" s="265">
        <v>0</v>
      </c>
      <c r="Q107" s="265">
        <v>0</v>
      </c>
      <c r="R107" s="265">
        <v>0</v>
      </c>
      <c r="S107" s="265">
        <v>0</v>
      </c>
      <c r="T107" s="267">
        <v>0</v>
      </c>
      <c r="U107" s="71" t="s">
        <v>285</v>
      </c>
      <c r="V107" s="45" t="s">
        <v>286</v>
      </c>
      <c r="W107" s="34" t="s">
        <v>79</v>
      </c>
      <c r="X107" s="34" t="s">
        <v>79</v>
      </c>
      <c r="Y107" s="47">
        <v>0</v>
      </c>
      <c r="Z107" s="34" t="s">
        <v>79</v>
      </c>
      <c r="AA107" s="87" t="s">
        <v>79</v>
      </c>
    </row>
    <row r="108" spans="1:27" s="94" customFormat="1" ht="14.1" customHeight="1" x14ac:dyDescent="0.2">
      <c r="B108" s="206"/>
      <c r="C108" s="229"/>
      <c r="D108" s="269"/>
      <c r="E108" s="270"/>
      <c r="F108" s="271"/>
      <c r="G108" s="271"/>
      <c r="H108" s="271"/>
      <c r="I108" s="271"/>
      <c r="J108" s="271"/>
      <c r="K108" s="271"/>
      <c r="L108" s="271"/>
      <c r="M108" s="271"/>
      <c r="N108" s="271"/>
      <c r="O108" s="271"/>
      <c r="P108" s="271"/>
      <c r="Q108" s="271"/>
      <c r="R108" s="271"/>
      <c r="S108" s="271"/>
      <c r="T108" s="272"/>
      <c r="U108" s="101" t="s">
        <v>287</v>
      </c>
      <c r="V108" s="106" t="s">
        <v>288</v>
      </c>
      <c r="W108" s="107" t="s">
        <v>79</v>
      </c>
      <c r="X108" s="107" t="s">
        <v>79</v>
      </c>
      <c r="Y108" s="108">
        <v>0</v>
      </c>
      <c r="Z108" s="107" t="s">
        <v>79</v>
      </c>
      <c r="AA108" s="109" t="s">
        <v>79</v>
      </c>
    </row>
  </sheetData>
  <mergeCells count="397">
    <mergeCell ref="R104:R105"/>
    <mergeCell ref="S104:S105"/>
    <mergeCell ref="T104:T105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S107:S108"/>
    <mergeCell ref="T107:T108"/>
    <mergeCell ref="T95:T96"/>
    <mergeCell ref="W97:AA97"/>
    <mergeCell ref="E98:T99"/>
    <mergeCell ref="W100:AA100"/>
    <mergeCell ref="B101:B102"/>
    <mergeCell ref="C101:C102"/>
    <mergeCell ref="D101:D102"/>
    <mergeCell ref="E101:T103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O104:O105"/>
    <mergeCell ref="P104:P105"/>
    <mergeCell ref="Q104:Q105"/>
    <mergeCell ref="K95:K96"/>
    <mergeCell ref="L95:L96"/>
    <mergeCell ref="M95:M96"/>
    <mergeCell ref="N95:N96"/>
    <mergeCell ref="O95:O96"/>
    <mergeCell ref="P95:P96"/>
    <mergeCell ref="Q95:Q96"/>
    <mergeCell ref="R95:R96"/>
    <mergeCell ref="S95:S96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W89:AA89"/>
    <mergeCell ref="B90:B93"/>
    <mergeCell ref="C90:C93"/>
    <mergeCell ref="D90:D93"/>
    <mergeCell ref="E90:E93"/>
    <mergeCell ref="F90:F93"/>
    <mergeCell ref="G90:G93"/>
    <mergeCell ref="H90:H93"/>
    <mergeCell ref="I90:I93"/>
    <mergeCell ref="J90:J93"/>
    <mergeCell ref="K90:K93"/>
    <mergeCell ref="L90:L93"/>
    <mergeCell ref="M90:M93"/>
    <mergeCell ref="N90:N93"/>
    <mergeCell ref="O90:O93"/>
    <mergeCell ref="P90:P93"/>
    <mergeCell ref="Q90:Q93"/>
    <mergeCell ref="R90:R93"/>
    <mergeCell ref="S90:S93"/>
    <mergeCell ref="T90:T93"/>
    <mergeCell ref="Z82:Z83"/>
    <mergeCell ref="W85:AA85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  <mergeCell ref="Q86:Q87"/>
    <mergeCell ref="R86:R87"/>
    <mergeCell ref="S86:S87"/>
    <mergeCell ref="T86:T87"/>
    <mergeCell ref="L82:L83"/>
    <mergeCell ref="M82:M83"/>
    <mergeCell ref="N82:N83"/>
    <mergeCell ref="O82:O83"/>
    <mergeCell ref="P82:P83"/>
    <mergeCell ref="R82:R83"/>
    <mergeCell ref="S82:S83"/>
    <mergeCell ref="T82:T83"/>
    <mergeCell ref="Y82:Y83"/>
    <mergeCell ref="E75:T75"/>
    <mergeCell ref="E77:T77"/>
    <mergeCell ref="B80:C80"/>
    <mergeCell ref="D80:D83"/>
    <mergeCell ref="E80:E83"/>
    <mergeCell ref="F80:T80"/>
    <mergeCell ref="U80:W80"/>
    <mergeCell ref="X80:Z80"/>
    <mergeCell ref="AA80:AA83"/>
    <mergeCell ref="B81:B83"/>
    <mergeCell ref="C81:C83"/>
    <mergeCell ref="F81:F83"/>
    <mergeCell ref="G81:P81"/>
    <mergeCell ref="Q81:Q83"/>
    <mergeCell ref="R81:T81"/>
    <mergeCell ref="U81:U83"/>
    <mergeCell ref="V81:V83"/>
    <mergeCell ref="W81:W83"/>
    <mergeCell ref="X81:X83"/>
    <mergeCell ref="Y81:Z81"/>
    <mergeCell ref="G82:H82"/>
    <mergeCell ref="I82:I83"/>
    <mergeCell ref="J82:J83"/>
    <mergeCell ref="K82:K83"/>
    <mergeCell ref="A71:A73"/>
    <mergeCell ref="W71:AA71"/>
    <mergeCell ref="B72:B74"/>
    <mergeCell ref="C72:C74"/>
    <mergeCell ref="D72:D74"/>
    <mergeCell ref="E72:E74"/>
    <mergeCell ref="F72:F74"/>
    <mergeCell ref="G72:G74"/>
    <mergeCell ref="H72:H74"/>
    <mergeCell ref="I72:I74"/>
    <mergeCell ref="J72:J74"/>
    <mergeCell ref="K72:K74"/>
    <mergeCell ref="L72:L74"/>
    <mergeCell ref="M72:M74"/>
    <mergeCell ref="N72:N74"/>
    <mergeCell ref="O72:O74"/>
    <mergeCell ref="P72:P74"/>
    <mergeCell ref="Q72:Q74"/>
    <mergeCell ref="R72:R74"/>
    <mergeCell ref="S72:S74"/>
    <mergeCell ref="T72:T74"/>
    <mergeCell ref="T66:T67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S70"/>
    <mergeCell ref="T69:T70"/>
    <mergeCell ref="K66:K67"/>
    <mergeCell ref="L66:L67"/>
    <mergeCell ref="M66:M67"/>
    <mergeCell ref="N66:N67"/>
    <mergeCell ref="O66:O67"/>
    <mergeCell ref="P66:P67"/>
    <mergeCell ref="Q66:Q67"/>
    <mergeCell ref="R66:R67"/>
    <mergeCell ref="S66:S67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S55:S56"/>
    <mergeCell ref="T55:T56"/>
    <mergeCell ref="B57:B59"/>
    <mergeCell ref="C57:C59"/>
    <mergeCell ref="D57:D59"/>
    <mergeCell ref="E57:T61"/>
    <mergeCell ref="A62:A64"/>
    <mergeCell ref="W62:AA62"/>
    <mergeCell ref="E63:T63"/>
    <mergeCell ref="B48:B49"/>
    <mergeCell ref="C48:C49"/>
    <mergeCell ref="D48:D49"/>
    <mergeCell ref="E48:T54"/>
    <mergeCell ref="B50:B51"/>
    <mergeCell ref="C50:C51"/>
    <mergeCell ref="D50:D51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Q55:Q56"/>
    <mergeCell ref="R55:R56"/>
    <mergeCell ref="B42:B44"/>
    <mergeCell ref="C42:C44"/>
    <mergeCell ref="D42:D44"/>
    <mergeCell ref="E42:T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N38:N39"/>
    <mergeCell ref="O38:O39"/>
    <mergeCell ref="P38:P39"/>
    <mergeCell ref="R38:R39"/>
    <mergeCell ref="S38:S39"/>
    <mergeCell ref="T38:T39"/>
    <mergeCell ref="Y38:Y39"/>
    <mergeCell ref="Z38:Z39"/>
    <mergeCell ref="W41:AA41"/>
    <mergeCell ref="B36:C36"/>
    <mergeCell ref="D36:D39"/>
    <mergeCell ref="E36:E39"/>
    <mergeCell ref="F36:T36"/>
    <mergeCell ref="U36:W36"/>
    <mergeCell ref="X36:Z36"/>
    <mergeCell ref="AA36:AA39"/>
    <mergeCell ref="B37:B39"/>
    <mergeCell ref="C37:C39"/>
    <mergeCell ref="F37:F39"/>
    <mergeCell ref="G37:P37"/>
    <mergeCell ref="Q37:Q39"/>
    <mergeCell ref="R37:T37"/>
    <mergeCell ref="U37:U39"/>
    <mergeCell ref="V37:V39"/>
    <mergeCell ref="W37:W39"/>
    <mergeCell ref="X37:X39"/>
    <mergeCell ref="Y37:Z37"/>
    <mergeCell ref="G38:H38"/>
    <mergeCell ref="I38:I39"/>
    <mergeCell ref="J38:J39"/>
    <mergeCell ref="K38:K39"/>
    <mergeCell ref="L38:L39"/>
    <mergeCell ref="M38:M39"/>
    <mergeCell ref="S31:S32"/>
    <mergeCell ref="T31:T32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O33:O34"/>
    <mergeCell ref="P33:P34"/>
    <mergeCell ref="Q33:Q34"/>
    <mergeCell ref="R33:R34"/>
    <mergeCell ref="S33:S34"/>
    <mergeCell ref="T33:T34"/>
    <mergeCell ref="E23:T23"/>
    <mergeCell ref="B26:B27"/>
    <mergeCell ref="C26:C27"/>
    <mergeCell ref="D26:D27"/>
    <mergeCell ref="E26:T28"/>
    <mergeCell ref="A30:A31"/>
    <mergeCell ref="W30:AA30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O31:O32"/>
    <mergeCell ref="P31:P32"/>
    <mergeCell ref="Q31:Q32"/>
    <mergeCell ref="R31:R32"/>
    <mergeCell ref="Y16:Y17"/>
    <mergeCell ref="Z16:Z17"/>
    <mergeCell ref="W20:AA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S21:S22"/>
    <mergeCell ref="T21:T22"/>
    <mergeCell ref="U14:W14"/>
    <mergeCell ref="X14:Z14"/>
    <mergeCell ref="AA14:AA17"/>
    <mergeCell ref="B15:B17"/>
    <mergeCell ref="C15:C17"/>
    <mergeCell ref="F15:F17"/>
    <mergeCell ref="G15:P15"/>
    <mergeCell ref="Q15:Q17"/>
    <mergeCell ref="R15:T15"/>
    <mergeCell ref="U15:U17"/>
    <mergeCell ref="V15:V17"/>
    <mergeCell ref="W15:W17"/>
    <mergeCell ref="X15:X17"/>
    <mergeCell ref="Y15:Z15"/>
    <mergeCell ref="G16:H16"/>
    <mergeCell ref="I16:I17"/>
    <mergeCell ref="J16:J17"/>
    <mergeCell ref="K16:K17"/>
    <mergeCell ref="L16:L17"/>
    <mergeCell ref="M16:M17"/>
    <mergeCell ref="N16:N17"/>
    <mergeCell ref="O16:O17"/>
    <mergeCell ref="P16:P17"/>
    <mergeCell ref="R16:R17"/>
    <mergeCell ref="C9:H9"/>
    <mergeCell ref="L9:M9"/>
    <mergeCell ref="N9:P9"/>
    <mergeCell ref="C11:P11"/>
    <mergeCell ref="B13:P13"/>
    <mergeCell ref="B14:C14"/>
    <mergeCell ref="D14:D17"/>
    <mergeCell ref="E14:E17"/>
    <mergeCell ref="F14:T14"/>
    <mergeCell ref="S16:S17"/>
    <mergeCell ref="T16:T17"/>
    <mergeCell ref="B2:P2"/>
    <mergeCell ref="L3:P3"/>
    <mergeCell ref="L4:P4"/>
    <mergeCell ref="N5:P5"/>
    <mergeCell ref="C6:H6"/>
    <mergeCell ref="L6:P6"/>
    <mergeCell ref="L7:P7"/>
    <mergeCell ref="C8:H8"/>
    <mergeCell ref="L8:P8"/>
  </mergeCells>
  <pageMargins left="0.39370078740157483" right="0.39370078740157483" top="0.39370078740157483" bottom="0.39370078740157483" header="0" footer="0"/>
  <pageSetup scale="50" pageOrder="overThenDown" orientation="landscape" r:id="rId1"/>
  <rowBreaks count="2" manualBreakCount="2">
    <brk id="34" max="16383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41"/>
  <sheetViews>
    <sheetView workbookViewId="0"/>
  </sheetViews>
  <sheetFormatPr defaultColWidth="10.5" defaultRowHeight="11.45" customHeight="1" x14ac:dyDescent="0.2"/>
  <cols>
    <col min="1" max="1" width="0.6640625" style="110" customWidth="1"/>
    <col min="2" max="2" width="49" style="110" customWidth="1"/>
    <col min="3" max="3" width="10.83203125" style="110" customWidth="1"/>
    <col min="4" max="18" width="14" style="110" customWidth="1"/>
  </cols>
  <sheetData>
    <row r="1" spans="1:18" s="111" customFormat="1" ht="11.1" customHeight="1" x14ac:dyDescent="0.2">
      <c r="R1" s="112" t="s">
        <v>289</v>
      </c>
    </row>
    <row r="2" spans="1:18" s="7" customFormat="1" ht="15" customHeight="1" x14ac:dyDescent="0.2">
      <c r="B2" s="273" t="s">
        <v>290</v>
      </c>
      <c r="C2" s="273"/>
      <c r="D2" s="273"/>
      <c r="E2" s="273"/>
      <c r="F2" s="273"/>
    </row>
    <row r="3" spans="1:18" s="7" customFormat="1" ht="12.95" customHeight="1" x14ac:dyDescent="0.2">
      <c r="A3" s="3"/>
      <c r="B3" s="274" t="s">
        <v>21</v>
      </c>
      <c r="C3" s="274"/>
      <c r="D3" s="242" t="s">
        <v>291</v>
      </c>
      <c r="E3" s="276" t="s">
        <v>292</v>
      </c>
      <c r="F3" s="276"/>
    </row>
    <row r="4" spans="1:18" s="7" customFormat="1" ht="12.95" customHeight="1" x14ac:dyDescent="0.2">
      <c r="A4" s="3"/>
      <c r="B4" s="113" t="s">
        <v>32</v>
      </c>
      <c r="C4" s="114" t="s">
        <v>28</v>
      </c>
      <c r="D4" s="275"/>
      <c r="E4" s="277"/>
      <c r="F4" s="278"/>
    </row>
    <row r="5" spans="1:18" s="115" customFormat="1" ht="11.1" customHeight="1" x14ac:dyDescent="0.2">
      <c r="A5" s="21"/>
      <c r="B5" s="116" t="s">
        <v>52</v>
      </c>
      <c r="C5" s="116" t="s">
        <v>53</v>
      </c>
      <c r="D5" s="116" t="s">
        <v>54</v>
      </c>
      <c r="E5" s="279" t="s">
        <v>55</v>
      </c>
      <c r="F5" s="279"/>
    </row>
    <row r="6" spans="1:18" s="83" customFormat="1" ht="14.1" customHeight="1" x14ac:dyDescent="0.2">
      <c r="A6" s="24"/>
      <c r="B6" s="117" t="s">
        <v>293</v>
      </c>
      <c r="C6" s="118" t="s">
        <v>294</v>
      </c>
      <c r="D6" s="119" t="s">
        <v>88</v>
      </c>
      <c r="E6" s="280">
        <v>0</v>
      </c>
      <c r="F6" s="280"/>
    </row>
    <row r="7" spans="1:18" s="7" customFormat="1" ht="26.1" customHeight="1" x14ac:dyDescent="0.2">
      <c r="A7" s="120"/>
      <c r="B7" s="121" t="s">
        <v>295</v>
      </c>
      <c r="C7" s="122" t="s">
        <v>296</v>
      </c>
      <c r="D7" s="113" t="s">
        <v>88</v>
      </c>
      <c r="E7" s="281">
        <v>0</v>
      </c>
      <c r="F7" s="281"/>
    </row>
    <row r="8" spans="1:18" s="83" customFormat="1" ht="38.1" customHeight="1" x14ac:dyDescent="0.2">
      <c r="A8" s="282"/>
      <c r="B8" s="117" t="s">
        <v>297</v>
      </c>
      <c r="C8" s="123" t="s">
        <v>298</v>
      </c>
      <c r="D8" s="124" t="s">
        <v>246</v>
      </c>
      <c r="E8" s="284">
        <f>IF(E10="-",0,E10) + IF(E9="-",0,E9)</f>
        <v>0</v>
      </c>
      <c r="F8" s="284"/>
    </row>
    <row r="9" spans="1:18" s="7" customFormat="1" ht="26.1" customHeight="1" x14ac:dyDescent="0.2">
      <c r="A9" s="283"/>
      <c r="B9" s="125" t="s">
        <v>299</v>
      </c>
      <c r="C9" s="122" t="s">
        <v>300</v>
      </c>
      <c r="D9" s="113" t="s">
        <v>246</v>
      </c>
      <c r="E9" s="285">
        <v>0</v>
      </c>
      <c r="F9" s="285"/>
    </row>
    <row r="10" spans="1:18" s="7" customFormat="1" ht="14.1" customHeight="1" x14ac:dyDescent="0.2">
      <c r="A10" s="126"/>
      <c r="B10" s="127" t="s">
        <v>301</v>
      </c>
      <c r="C10" s="15" t="s">
        <v>302</v>
      </c>
      <c r="D10" s="59" t="s">
        <v>246</v>
      </c>
      <c r="E10" s="286">
        <v>0</v>
      </c>
      <c r="F10" s="286"/>
    </row>
    <row r="11" spans="1:18" s="7" customFormat="1" ht="12.95" customHeight="1" x14ac:dyDescent="0.2">
      <c r="A11" s="24"/>
      <c r="B11" s="128" t="s">
        <v>303</v>
      </c>
      <c r="C11" s="129"/>
      <c r="D11" s="130"/>
      <c r="E11" s="130"/>
      <c r="F11" s="131"/>
      <c r="G11" s="132"/>
    </row>
    <row r="12" spans="1:18" s="7" customFormat="1" ht="14.1" customHeight="1" x14ac:dyDescent="0.2">
      <c r="A12" s="126"/>
      <c r="B12" s="125" t="s">
        <v>304</v>
      </c>
      <c r="C12" s="133" t="s">
        <v>305</v>
      </c>
      <c r="D12" s="134" t="s">
        <v>246</v>
      </c>
      <c r="E12" s="287">
        <v>0</v>
      </c>
      <c r="F12" s="287"/>
      <c r="G12" s="132"/>
    </row>
    <row r="13" spans="1:18" s="7" customFormat="1" ht="14.1" customHeight="1" x14ac:dyDescent="0.2">
      <c r="A13" s="126"/>
      <c r="B13" s="127" t="s">
        <v>306</v>
      </c>
      <c r="C13" s="15" t="s">
        <v>307</v>
      </c>
      <c r="D13" s="59" t="s">
        <v>246</v>
      </c>
      <c r="E13" s="286">
        <v>0</v>
      </c>
      <c r="F13" s="286"/>
      <c r="G13" s="132"/>
    </row>
    <row r="14" spans="1:18" s="135" customFormat="1" ht="15" customHeight="1" x14ac:dyDescent="0.2"/>
    <row r="15" spans="1:18" s="135" customFormat="1" ht="29.1" customHeight="1" x14ac:dyDescent="0.2">
      <c r="B15" s="288" t="s">
        <v>308</v>
      </c>
      <c r="C15" s="288"/>
      <c r="D15" s="288"/>
      <c r="E15" s="288"/>
      <c r="F15" s="288"/>
      <c r="G15" s="288"/>
      <c r="H15" s="288"/>
      <c r="I15" s="288"/>
    </row>
    <row r="16" spans="1:18" s="7" customFormat="1" ht="26.1" customHeight="1" x14ac:dyDescent="0.2">
      <c r="A16" s="3"/>
      <c r="B16" s="34" t="s">
        <v>309</v>
      </c>
      <c r="C16" s="34" t="s">
        <v>28</v>
      </c>
      <c r="D16" s="19" t="s">
        <v>291</v>
      </c>
      <c r="E16" s="34" t="s">
        <v>310</v>
      </c>
      <c r="F16" s="34" t="s">
        <v>311</v>
      </c>
      <c r="G16" s="34" t="s">
        <v>312</v>
      </c>
      <c r="H16" s="34" t="s">
        <v>313</v>
      </c>
      <c r="I16" s="34" t="s">
        <v>314</v>
      </c>
      <c r="J16" s="34" t="s">
        <v>315</v>
      </c>
      <c r="K16" s="1"/>
    </row>
    <row r="17" spans="1:18" s="115" customFormat="1" ht="11.1" customHeight="1" x14ac:dyDescent="0.2">
      <c r="A17" s="21"/>
      <c r="B17" s="22" t="s">
        <v>52</v>
      </c>
      <c r="C17" s="22" t="s">
        <v>53</v>
      </c>
      <c r="D17" s="22" t="s">
        <v>54</v>
      </c>
      <c r="E17" s="22" t="s">
        <v>55</v>
      </c>
      <c r="F17" s="22" t="s">
        <v>56</v>
      </c>
      <c r="G17" s="22" t="s">
        <v>57</v>
      </c>
      <c r="H17" s="22" t="s">
        <v>59</v>
      </c>
      <c r="I17" s="22" t="s">
        <v>61</v>
      </c>
      <c r="J17" s="22" t="s">
        <v>63</v>
      </c>
      <c r="K17" s="21"/>
    </row>
    <row r="18" spans="1:18" s="7" customFormat="1" ht="14.1" customHeight="1" x14ac:dyDescent="0.2">
      <c r="A18" s="136"/>
      <c r="B18" s="71" t="s">
        <v>316</v>
      </c>
      <c r="C18" s="72" t="s">
        <v>317</v>
      </c>
      <c r="D18" s="137" t="s">
        <v>91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138">
        <v>0</v>
      </c>
      <c r="K18" s="1"/>
    </row>
    <row r="19" spans="1:18" s="7" customFormat="1" ht="14.1" customHeight="1" x14ac:dyDescent="0.2">
      <c r="A19" s="136"/>
      <c r="B19" s="71" t="s">
        <v>318</v>
      </c>
      <c r="C19" s="45" t="s">
        <v>319</v>
      </c>
      <c r="D19" s="93" t="s">
        <v>246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4">
        <v>0</v>
      </c>
      <c r="K19" s="1"/>
    </row>
    <row r="20" spans="1:18" s="7" customFormat="1" ht="14.1" customHeight="1" x14ac:dyDescent="0.2">
      <c r="A20" s="136"/>
      <c r="B20" s="71" t="s">
        <v>320</v>
      </c>
      <c r="C20" s="45" t="s">
        <v>321</v>
      </c>
      <c r="D20" s="93" t="s">
        <v>322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87" t="s">
        <v>79</v>
      </c>
      <c r="K20" s="1"/>
    </row>
    <row r="21" spans="1:18" s="7" customFormat="1" ht="12.95" customHeight="1" x14ac:dyDescent="0.2">
      <c r="A21" s="132"/>
      <c r="B21" s="71" t="s">
        <v>323</v>
      </c>
      <c r="C21" s="15" t="s">
        <v>324</v>
      </c>
      <c r="D21" s="139" t="s">
        <v>184</v>
      </c>
      <c r="E21" s="59" t="s">
        <v>79</v>
      </c>
      <c r="F21" s="59" t="s">
        <v>79</v>
      </c>
      <c r="G21" s="59" t="s">
        <v>79</v>
      </c>
      <c r="H21" s="59" t="s">
        <v>79</v>
      </c>
      <c r="I21" s="59" t="s">
        <v>79</v>
      </c>
      <c r="J21" s="63">
        <v>0</v>
      </c>
    </row>
    <row r="22" spans="1:18" s="7" customFormat="1" ht="12.95" customHeight="1" x14ac:dyDescent="0.2"/>
    <row r="23" spans="1:18" s="7" customFormat="1" ht="29.1" customHeight="1" x14ac:dyDescent="0.2">
      <c r="B23" s="289" t="s">
        <v>325</v>
      </c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</row>
    <row r="24" spans="1:18" s="7" customFormat="1" ht="12.95" customHeight="1" x14ac:dyDescent="0.2">
      <c r="A24" s="140"/>
      <c r="B24" s="242" t="s">
        <v>309</v>
      </c>
      <c r="C24" s="242" t="s">
        <v>28</v>
      </c>
      <c r="D24" s="291" t="s">
        <v>326</v>
      </c>
      <c r="E24" s="291"/>
      <c r="F24" s="291"/>
      <c r="G24" s="291"/>
      <c r="H24" s="291"/>
      <c r="I24" s="291"/>
      <c r="J24" s="242" t="s">
        <v>327</v>
      </c>
      <c r="K24" s="242"/>
      <c r="L24" s="242"/>
      <c r="M24" s="242" t="s">
        <v>328</v>
      </c>
      <c r="N24" s="242"/>
      <c r="O24" s="242"/>
      <c r="P24" s="242" t="s">
        <v>329</v>
      </c>
      <c r="Q24" s="242"/>
      <c r="R24" s="242"/>
    </row>
    <row r="25" spans="1:18" s="7" customFormat="1" ht="12.95" customHeight="1" x14ac:dyDescent="0.2">
      <c r="B25" s="290"/>
      <c r="C25" s="290"/>
      <c r="D25" s="291" t="s">
        <v>330</v>
      </c>
      <c r="E25" s="291"/>
      <c r="F25" s="291"/>
      <c r="G25" s="291" t="s">
        <v>331</v>
      </c>
      <c r="H25" s="291"/>
      <c r="I25" s="291"/>
      <c r="J25" s="224"/>
      <c r="K25" s="225"/>
      <c r="L25" s="292"/>
      <c r="M25" s="224"/>
      <c r="N25" s="225"/>
      <c r="O25" s="292"/>
      <c r="P25" s="224"/>
      <c r="Q25" s="225"/>
      <c r="R25" s="292"/>
    </row>
    <row r="26" spans="1:18" s="141" customFormat="1" ht="26.1" customHeight="1" x14ac:dyDescent="0.2">
      <c r="B26" s="243"/>
      <c r="C26" s="243"/>
      <c r="D26" s="34" t="s">
        <v>332</v>
      </c>
      <c r="E26" s="34" t="s">
        <v>333</v>
      </c>
      <c r="F26" s="34" t="s">
        <v>334</v>
      </c>
      <c r="G26" s="34" t="s">
        <v>332</v>
      </c>
      <c r="H26" s="34" t="s">
        <v>333</v>
      </c>
      <c r="I26" s="34" t="s">
        <v>334</v>
      </c>
      <c r="J26" s="34" t="s">
        <v>332</v>
      </c>
      <c r="K26" s="34" t="s">
        <v>333</v>
      </c>
      <c r="L26" s="34" t="s">
        <v>334</v>
      </c>
      <c r="M26" s="34" t="s">
        <v>332</v>
      </c>
      <c r="N26" s="34" t="s">
        <v>333</v>
      </c>
      <c r="O26" s="34" t="s">
        <v>334</v>
      </c>
      <c r="P26" s="34" t="s">
        <v>332</v>
      </c>
      <c r="Q26" s="34" t="s">
        <v>333</v>
      </c>
      <c r="R26" s="34" t="s">
        <v>334</v>
      </c>
    </row>
    <row r="27" spans="1:18" s="142" customFormat="1" ht="11.1" customHeight="1" x14ac:dyDescent="0.2">
      <c r="A27" s="21"/>
      <c r="B27" s="22" t="s">
        <v>52</v>
      </c>
      <c r="C27" s="143" t="s">
        <v>53</v>
      </c>
      <c r="D27" s="143" t="s">
        <v>54</v>
      </c>
      <c r="E27" s="143" t="s">
        <v>55</v>
      </c>
      <c r="F27" s="143" t="s">
        <v>56</v>
      </c>
      <c r="G27" s="143" t="s">
        <v>57</v>
      </c>
      <c r="H27" s="143" t="s">
        <v>59</v>
      </c>
      <c r="I27" s="143" t="s">
        <v>61</v>
      </c>
      <c r="J27" s="143" t="s">
        <v>63</v>
      </c>
      <c r="K27" s="143" t="s">
        <v>64</v>
      </c>
      <c r="L27" s="143" t="s">
        <v>65</v>
      </c>
      <c r="M27" s="143" t="s">
        <v>8</v>
      </c>
      <c r="N27" s="143" t="s">
        <v>66</v>
      </c>
      <c r="O27" s="143" t="s">
        <v>70</v>
      </c>
      <c r="P27" s="143" t="s">
        <v>71</v>
      </c>
      <c r="Q27" s="22" t="s">
        <v>72</v>
      </c>
      <c r="R27" s="22" t="s">
        <v>73</v>
      </c>
    </row>
    <row r="28" spans="1:18" s="144" customFormat="1" ht="14.1" customHeight="1" x14ac:dyDescent="0.2">
      <c r="A28" s="25"/>
      <c r="B28" s="26" t="s">
        <v>335</v>
      </c>
      <c r="C28" s="27" t="s">
        <v>336</v>
      </c>
      <c r="D28" s="73">
        <v>0</v>
      </c>
      <c r="E28" s="73">
        <v>0</v>
      </c>
      <c r="F28" s="68">
        <v>0</v>
      </c>
      <c r="G28" s="73">
        <v>0</v>
      </c>
      <c r="H28" s="73">
        <v>0</v>
      </c>
      <c r="I28" s="68">
        <v>0</v>
      </c>
      <c r="J28" s="73">
        <v>0</v>
      </c>
      <c r="K28" s="73">
        <v>0</v>
      </c>
      <c r="L28" s="68">
        <v>0</v>
      </c>
      <c r="M28" s="73">
        <v>0</v>
      </c>
      <c r="N28" s="73">
        <v>0</v>
      </c>
      <c r="O28" s="68">
        <v>0</v>
      </c>
      <c r="P28" s="73">
        <v>0</v>
      </c>
      <c r="Q28" s="73">
        <v>0</v>
      </c>
      <c r="R28" s="69">
        <v>0</v>
      </c>
    </row>
    <row r="29" spans="1:18" s="144" customFormat="1" ht="26.1" customHeight="1" x14ac:dyDescent="0.2">
      <c r="A29" s="25"/>
      <c r="B29" s="26" t="s">
        <v>337</v>
      </c>
      <c r="C29" s="33" t="s">
        <v>338</v>
      </c>
      <c r="D29" s="52">
        <f>IF(D30="-",0,D30) + IF(D32="-",0,D32) + IF(D33="-",0,D33)</f>
        <v>0</v>
      </c>
      <c r="E29" s="52">
        <f>IF(E30="-",0,E30) + IF(E31="-",0,E31) + IF(E32="-",0,E32) + IF(E33="-",0,E33)</f>
        <v>0</v>
      </c>
      <c r="F29" s="35">
        <f>IF(F30="-",0,F30) + IF(F31="-",0,F31) + IF(F32="-",0,F32) + IF(F33="-",0,F33)</f>
        <v>0</v>
      </c>
      <c r="G29" s="52">
        <f>IF(G30="-",0,G30) + IF(G32="-",0,G32) + IF(G33="-",0,G33)</f>
        <v>0</v>
      </c>
      <c r="H29" s="52">
        <f>IF(H30="-",0,H30) + IF(H31="-",0,H31) + IF(H32="-",0,H32) + IF(H33="-",0,H33)</f>
        <v>0</v>
      </c>
      <c r="I29" s="35">
        <f>IF(I30="-",0,I30) + IF(I31="-",0,I31) + IF(I32="-",0,I32) + IF(I33="-",0,I33)</f>
        <v>0</v>
      </c>
      <c r="J29" s="52">
        <f>IF(J30="-",0,J30) + IF(J32="-",0,J32) + IF(J33="-",0,J33)</f>
        <v>0</v>
      </c>
      <c r="K29" s="52">
        <f>IF(K30="-",0,K30) + IF(K31="-",0,K31) + IF(K32="-",0,K32) + IF(K33="-",0,K33)</f>
        <v>0</v>
      </c>
      <c r="L29" s="35">
        <f>IF(L30="-",0,L30) + IF(L31="-",0,L31) + IF(L32="-",0,L32) + IF(L33="-",0,L33)</f>
        <v>0</v>
      </c>
      <c r="M29" s="52">
        <f>IF(M30="-",0,M30) + IF(M32="-",0,M32) + IF(M33="-",0,M33)</f>
        <v>0</v>
      </c>
      <c r="N29" s="52">
        <f>IF(N30="-",0,N30) + IF(N31="-",0,N31) + IF(N32="-",0,N32) + IF(N33="-",0,N33)</f>
        <v>0</v>
      </c>
      <c r="O29" s="35">
        <f>IF(O30="-",0,O30) + IF(O31="-",0,O31) + IF(O32="-",0,O32) + IF(O33="-",0,O33)</f>
        <v>0</v>
      </c>
      <c r="P29" s="52">
        <f>IF(P30="-",0,P30) + IF(P32="-",0,P32) + IF(P33="-",0,P33)</f>
        <v>0</v>
      </c>
      <c r="Q29" s="52">
        <f>IF(Q30="-",0,Q30) + IF(Q31="-",0,Q31) + IF(Q32="-",0,Q32) + IF(Q33="-",0,Q33)</f>
        <v>0</v>
      </c>
      <c r="R29" s="36">
        <f>IF(R30="-",0,R30) + IF(R31="-",0,R31) + IF(R32="-",0,R32) + IF(R33="-",0,R33)</f>
        <v>0</v>
      </c>
    </row>
    <row r="30" spans="1:18" s="7" customFormat="1" ht="26.1" customHeight="1" x14ac:dyDescent="0.2">
      <c r="A30" s="39"/>
      <c r="B30" s="53" t="s">
        <v>339</v>
      </c>
      <c r="C30" s="45" t="s">
        <v>340</v>
      </c>
      <c r="D30" s="46">
        <v>0</v>
      </c>
      <c r="E30" s="46">
        <v>0</v>
      </c>
      <c r="F30" s="47">
        <v>0</v>
      </c>
      <c r="G30" s="46">
        <v>0</v>
      </c>
      <c r="H30" s="46">
        <v>0</v>
      </c>
      <c r="I30" s="47">
        <v>0</v>
      </c>
      <c r="J30" s="46">
        <v>0</v>
      </c>
      <c r="K30" s="46">
        <v>0</v>
      </c>
      <c r="L30" s="47">
        <v>0</v>
      </c>
      <c r="M30" s="46">
        <v>0</v>
      </c>
      <c r="N30" s="46">
        <v>0</v>
      </c>
      <c r="O30" s="47">
        <v>0</v>
      </c>
      <c r="P30" s="46">
        <v>0</v>
      </c>
      <c r="Q30" s="46">
        <v>0</v>
      </c>
      <c r="R30" s="54">
        <v>0</v>
      </c>
    </row>
    <row r="31" spans="1:18" s="7" customFormat="1" ht="14.1" customHeight="1" x14ac:dyDescent="0.2">
      <c r="A31" s="39"/>
      <c r="B31" s="53" t="s">
        <v>99</v>
      </c>
      <c r="C31" s="45" t="s">
        <v>341</v>
      </c>
      <c r="D31" s="34" t="s">
        <v>79</v>
      </c>
      <c r="E31" s="46">
        <v>0</v>
      </c>
      <c r="F31" s="47">
        <v>0</v>
      </c>
      <c r="G31" s="34" t="s">
        <v>79</v>
      </c>
      <c r="H31" s="46">
        <v>0</v>
      </c>
      <c r="I31" s="47">
        <v>0</v>
      </c>
      <c r="J31" s="34" t="s">
        <v>79</v>
      </c>
      <c r="K31" s="46">
        <v>0</v>
      </c>
      <c r="L31" s="47">
        <v>0</v>
      </c>
      <c r="M31" s="34" t="s">
        <v>79</v>
      </c>
      <c r="N31" s="46">
        <v>0</v>
      </c>
      <c r="O31" s="47">
        <v>0</v>
      </c>
      <c r="P31" s="34" t="s">
        <v>79</v>
      </c>
      <c r="Q31" s="46">
        <v>0</v>
      </c>
      <c r="R31" s="54">
        <v>0</v>
      </c>
    </row>
    <row r="32" spans="1:18" s="7" customFormat="1" ht="14.1" customHeight="1" x14ac:dyDescent="0.2">
      <c r="A32" s="39"/>
      <c r="B32" s="53" t="s">
        <v>342</v>
      </c>
      <c r="C32" s="45" t="s">
        <v>343</v>
      </c>
      <c r="D32" s="46">
        <v>0</v>
      </c>
      <c r="E32" s="46">
        <v>0</v>
      </c>
      <c r="F32" s="47">
        <v>0</v>
      </c>
      <c r="G32" s="46">
        <v>0</v>
      </c>
      <c r="H32" s="46">
        <v>0</v>
      </c>
      <c r="I32" s="47">
        <v>0</v>
      </c>
      <c r="J32" s="46">
        <v>0</v>
      </c>
      <c r="K32" s="46">
        <v>0</v>
      </c>
      <c r="L32" s="47">
        <v>0</v>
      </c>
      <c r="M32" s="46">
        <v>0</v>
      </c>
      <c r="N32" s="46">
        <v>0</v>
      </c>
      <c r="O32" s="47">
        <v>0</v>
      </c>
      <c r="P32" s="46">
        <v>0</v>
      </c>
      <c r="Q32" s="46">
        <v>0</v>
      </c>
      <c r="R32" s="54">
        <v>0</v>
      </c>
    </row>
    <row r="33" spans="1:18" s="7" customFormat="1" ht="14.1" customHeight="1" x14ac:dyDescent="0.2">
      <c r="A33" s="39"/>
      <c r="B33" s="53" t="s">
        <v>344</v>
      </c>
      <c r="C33" s="45" t="s">
        <v>345</v>
      </c>
      <c r="D33" s="46">
        <v>0</v>
      </c>
      <c r="E33" s="46">
        <v>0</v>
      </c>
      <c r="F33" s="47">
        <v>0</v>
      </c>
      <c r="G33" s="46">
        <v>0</v>
      </c>
      <c r="H33" s="46">
        <v>0</v>
      </c>
      <c r="I33" s="47">
        <v>0</v>
      </c>
      <c r="J33" s="46">
        <v>0</v>
      </c>
      <c r="K33" s="46">
        <v>0</v>
      </c>
      <c r="L33" s="47">
        <v>0</v>
      </c>
      <c r="M33" s="46">
        <v>0</v>
      </c>
      <c r="N33" s="46">
        <v>0</v>
      </c>
      <c r="O33" s="47">
        <v>0</v>
      </c>
      <c r="P33" s="46">
        <v>0</v>
      </c>
      <c r="Q33" s="46">
        <v>0</v>
      </c>
      <c r="R33" s="54">
        <v>0</v>
      </c>
    </row>
    <row r="34" spans="1:18" s="83" customFormat="1" ht="26.1" customHeight="1" x14ac:dyDescent="0.2">
      <c r="A34" s="25"/>
      <c r="B34" s="26" t="s">
        <v>346</v>
      </c>
      <c r="C34" s="33" t="s">
        <v>347</v>
      </c>
      <c r="D34" s="52">
        <f>IF(D35="-",0,D35) + IF(D36="-",0,D36) + IF(D37="-",0,D37) + IF(D38="-",0,D38) + IF(D39="-",0,D39)</f>
        <v>0</v>
      </c>
      <c r="E34" s="52">
        <f>IF(E35="-",0,E35) + IF(E36="-",0,E36) + IF(E37="-",0,E37) + IF(E39="-",0,E39)</f>
        <v>0</v>
      </c>
      <c r="F34" s="35">
        <f>IF(F35="-",0,F35) + IF(F36="-",0,F36) + IF(F37="-",0,F37) + IF(F39="-",0,F39)</f>
        <v>0</v>
      </c>
      <c r="G34" s="52">
        <f>IF(G35="-",0,G35) + IF(G36="-",0,G36) + IF(G37="-",0,G37) + IF(G38="-",0,G38) + IF(G39="-",0,G39)</f>
        <v>0</v>
      </c>
      <c r="H34" s="52">
        <f>IF(H35="-",0,H35) + IF(H36="-",0,H36) + IF(H37="-",0,H37) + IF(H39="-",0,H39)</f>
        <v>0</v>
      </c>
      <c r="I34" s="35">
        <f>IF(I35="-",0,I35) + IF(I36="-",0,I36) + IF(I37="-",0,I37) + IF(I39="-",0,I39)</f>
        <v>0</v>
      </c>
      <c r="J34" s="52">
        <f>IF(J35="-",0,J35) + IF(J36="-",0,J36) + IF(J37="-",0,J37) + IF(J38="-",0,J38) + IF(J39="-",0,J39)</f>
        <v>0</v>
      </c>
      <c r="K34" s="52">
        <f>IF(K35="-",0,K35) + IF(K36="-",0,K36) + IF(K37="-",0,K37) + IF(K39="-",0,K39)</f>
        <v>0</v>
      </c>
      <c r="L34" s="35">
        <f>IF(L35="-",0,L35) + IF(L36="-",0,L36) + IF(L37="-",0,L37) + IF(L39="-",0,L39)</f>
        <v>0</v>
      </c>
      <c r="M34" s="52">
        <f>IF(M35="-",0,M35) + IF(M36="-",0,M36) + IF(M37="-",0,M37) + IF(M38="-",0,M38) + IF(M39="-",0,M39)</f>
        <v>0</v>
      </c>
      <c r="N34" s="52">
        <f>IF(N35="-",0,N35) + IF(N36="-",0,N36) + IF(N37="-",0,N37) + IF(N39="-",0,N39)</f>
        <v>0</v>
      </c>
      <c r="O34" s="35">
        <f>IF(O35="-",0,O35) + IF(O36="-",0,O36) + IF(O37="-",0,O37) + IF(O39="-",0,O39)</f>
        <v>0</v>
      </c>
      <c r="P34" s="52">
        <f>IF(P35="-",0,P35) + IF(P36="-",0,P36) + IF(P37="-",0,P37) + IF(P38="-",0,P38) + IF(P39="-",0,P39)</f>
        <v>0</v>
      </c>
      <c r="Q34" s="52">
        <f>IF(Q35="-",0,Q35) + IF(Q36="-",0,Q36) + IF(Q37="-",0,Q37) + IF(Q39="-",0,Q39)</f>
        <v>0</v>
      </c>
      <c r="R34" s="36">
        <f>IF(R35="-",0,R35) + IF(R36="-",0,R36) + IF(R37="-",0,R37) + IF(R39="-",0,R39)</f>
        <v>0</v>
      </c>
    </row>
    <row r="35" spans="1:18" s="7" customFormat="1" ht="26.1" customHeight="1" x14ac:dyDescent="0.2">
      <c r="A35" s="39"/>
      <c r="B35" s="53" t="s">
        <v>348</v>
      </c>
      <c r="C35" s="45" t="s">
        <v>349</v>
      </c>
      <c r="D35" s="46">
        <v>0</v>
      </c>
      <c r="E35" s="46">
        <v>0</v>
      </c>
      <c r="F35" s="47">
        <v>0</v>
      </c>
      <c r="G35" s="46">
        <v>0</v>
      </c>
      <c r="H35" s="46">
        <v>0</v>
      </c>
      <c r="I35" s="47">
        <v>0</v>
      </c>
      <c r="J35" s="46">
        <v>0</v>
      </c>
      <c r="K35" s="46">
        <v>0</v>
      </c>
      <c r="L35" s="47">
        <v>0</v>
      </c>
      <c r="M35" s="46">
        <v>0</v>
      </c>
      <c r="N35" s="46">
        <v>0</v>
      </c>
      <c r="O35" s="47">
        <v>0</v>
      </c>
      <c r="P35" s="46">
        <v>0</v>
      </c>
      <c r="Q35" s="46">
        <v>0</v>
      </c>
      <c r="R35" s="54">
        <v>0</v>
      </c>
    </row>
    <row r="36" spans="1:18" s="7" customFormat="1" ht="14.1" customHeight="1" x14ac:dyDescent="0.2">
      <c r="A36" s="39"/>
      <c r="B36" s="53" t="s">
        <v>350</v>
      </c>
      <c r="C36" s="45" t="s">
        <v>351</v>
      </c>
      <c r="D36" s="46">
        <v>0</v>
      </c>
      <c r="E36" s="46">
        <v>0</v>
      </c>
      <c r="F36" s="47">
        <v>0</v>
      </c>
      <c r="G36" s="46">
        <v>0</v>
      </c>
      <c r="H36" s="46">
        <v>0</v>
      </c>
      <c r="I36" s="47">
        <v>0</v>
      </c>
      <c r="J36" s="46">
        <v>0</v>
      </c>
      <c r="K36" s="46">
        <v>0</v>
      </c>
      <c r="L36" s="47">
        <v>0</v>
      </c>
      <c r="M36" s="46">
        <v>0</v>
      </c>
      <c r="N36" s="46">
        <v>0</v>
      </c>
      <c r="O36" s="47">
        <v>0</v>
      </c>
      <c r="P36" s="46">
        <v>0</v>
      </c>
      <c r="Q36" s="46">
        <v>0</v>
      </c>
      <c r="R36" s="54">
        <v>0</v>
      </c>
    </row>
    <row r="37" spans="1:18" s="7" customFormat="1" ht="14.1" customHeight="1" x14ac:dyDescent="0.2">
      <c r="A37" s="39"/>
      <c r="B37" s="53" t="s">
        <v>352</v>
      </c>
      <c r="C37" s="45" t="s">
        <v>353</v>
      </c>
      <c r="D37" s="46">
        <v>0</v>
      </c>
      <c r="E37" s="46">
        <v>0</v>
      </c>
      <c r="F37" s="47">
        <v>0</v>
      </c>
      <c r="G37" s="46">
        <v>0</v>
      </c>
      <c r="H37" s="46">
        <v>0</v>
      </c>
      <c r="I37" s="47">
        <v>0</v>
      </c>
      <c r="J37" s="46">
        <v>0</v>
      </c>
      <c r="K37" s="46">
        <v>0</v>
      </c>
      <c r="L37" s="47">
        <v>0</v>
      </c>
      <c r="M37" s="46">
        <v>0</v>
      </c>
      <c r="N37" s="46">
        <v>0</v>
      </c>
      <c r="O37" s="47">
        <v>0</v>
      </c>
      <c r="P37" s="46">
        <v>0</v>
      </c>
      <c r="Q37" s="46">
        <v>0</v>
      </c>
      <c r="R37" s="54">
        <v>0</v>
      </c>
    </row>
    <row r="38" spans="1:18" s="7" customFormat="1" ht="14.1" customHeight="1" x14ac:dyDescent="0.2">
      <c r="A38" s="39"/>
      <c r="B38" s="53" t="s">
        <v>354</v>
      </c>
      <c r="C38" s="45" t="s">
        <v>355</v>
      </c>
      <c r="D38" s="46">
        <v>0</v>
      </c>
      <c r="E38" s="34" t="s">
        <v>79</v>
      </c>
      <c r="F38" s="34" t="s">
        <v>79</v>
      </c>
      <c r="G38" s="46">
        <v>0</v>
      </c>
      <c r="H38" s="34" t="s">
        <v>79</v>
      </c>
      <c r="I38" s="34" t="s">
        <v>79</v>
      </c>
      <c r="J38" s="46">
        <v>0</v>
      </c>
      <c r="K38" s="34" t="s">
        <v>79</v>
      </c>
      <c r="L38" s="34" t="s">
        <v>79</v>
      </c>
      <c r="M38" s="46">
        <v>0</v>
      </c>
      <c r="N38" s="34" t="s">
        <v>79</v>
      </c>
      <c r="O38" s="34" t="s">
        <v>79</v>
      </c>
      <c r="P38" s="46">
        <v>0</v>
      </c>
      <c r="Q38" s="34" t="s">
        <v>79</v>
      </c>
      <c r="R38" s="87" t="s">
        <v>79</v>
      </c>
    </row>
    <row r="39" spans="1:18" s="145" customFormat="1" ht="14.1" customHeight="1" x14ac:dyDescent="0.2">
      <c r="A39" s="39"/>
      <c r="B39" s="53" t="s">
        <v>356</v>
      </c>
      <c r="C39" s="45" t="s">
        <v>357</v>
      </c>
      <c r="D39" s="46">
        <v>0</v>
      </c>
      <c r="E39" s="46">
        <v>0</v>
      </c>
      <c r="F39" s="47">
        <v>0</v>
      </c>
      <c r="G39" s="46">
        <v>0</v>
      </c>
      <c r="H39" s="46">
        <v>0</v>
      </c>
      <c r="I39" s="47">
        <v>0</v>
      </c>
      <c r="J39" s="46">
        <v>0</v>
      </c>
      <c r="K39" s="46">
        <v>0</v>
      </c>
      <c r="L39" s="47">
        <v>0</v>
      </c>
      <c r="M39" s="46">
        <v>0</v>
      </c>
      <c r="N39" s="46">
        <v>0</v>
      </c>
      <c r="O39" s="47">
        <v>0</v>
      </c>
      <c r="P39" s="46">
        <v>0</v>
      </c>
      <c r="Q39" s="46">
        <v>0</v>
      </c>
      <c r="R39" s="54">
        <v>0</v>
      </c>
    </row>
    <row r="40" spans="1:18" s="146" customFormat="1" ht="26.1" customHeight="1" x14ac:dyDescent="0.2">
      <c r="A40" s="25"/>
      <c r="B40" s="26" t="s">
        <v>358</v>
      </c>
      <c r="C40" s="33" t="s">
        <v>359</v>
      </c>
      <c r="D40" s="52">
        <f t="shared" ref="D40:R40" si="0">IF(D28="-",0,D28)+IF(D29="-",0,D29)-IF(D34="-",0,D34)</f>
        <v>0</v>
      </c>
      <c r="E40" s="52">
        <f t="shared" si="0"/>
        <v>0</v>
      </c>
      <c r="F40" s="35">
        <f t="shared" si="0"/>
        <v>0</v>
      </c>
      <c r="G40" s="52">
        <f t="shared" si="0"/>
        <v>0</v>
      </c>
      <c r="H40" s="52">
        <f t="shared" si="0"/>
        <v>0</v>
      </c>
      <c r="I40" s="35">
        <f t="shared" si="0"/>
        <v>0</v>
      </c>
      <c r="J40" s="52">
        <f t="shared" si="0"/>
        <v>0</v>
      </c>
      <c r="K40" s="52">
        <f t="shared" si="0"/>
        <v>0</v>
      </c>
      <c r="L40" s="35">
        <f t="shared" si="0"/>
        <v>0</v>
      </c>
      <c r="M40" s="52">
        <f t="shared" si="0"/>
        <v>0</v>
      </c>
      <c r="N40" s="52">
        <f t="shared" si="0"/>
        <v>0</v>
      </c>
      <c r="O40" s="35">
        <f t="shared" si="0"/>
        <v>0</v>
      </c>
      <c r="P40" s="52">
        <f t="shared" si="0"/>
        <v>0</v>
      </c>
      <c r="Q40" s="52">
        <f t="shared" si="0"/>
        <v>0</v>
      </c>
      <c r="R40" s="36">
        <f t="shared" si="0"/>
        <v>0</v>
      </c>
    </row>
    <row r="41" spans="1:18" s="145" customFormat="1" ht="14.1" customHeight="1" x14ac:dyDescent="0.2">
      <c r="A41" s="136"/>
      <c r="B41" s="71" t="s">
        <v>360</v>
      </c>
      <c r="C41" s="15" t="s">
        <v>361</v>
      </c>
      <c r="D41" s="59" t="s">
        <v>79</v>
      </c>
      <c r="E41" s="59" t="s">
        <v>79</v>
      </c>
      <c r="F41" s="147">
        <f>IF(((IF(E28="-",0,E28)+IF(E29="-",0,E29)))=0,0,((IF((F28 * 1000)="-",0,(F28 * 1000))+IF((F29 * 1000)="-",0,(F29 * 1000))))/((IF(E28="-",0,E28)+IF(E29="-",0,E29))))</f>
        <v>0</v>
      </c>
      <c r="G41" s="59" t="s">
        <v>79</v>
      </c>
      <c r="H41" s="59" t="s">
        <v>79</v>
      </c>
      <c r="I41" s="147">
        <f>IF(((IF(H28="-",0,H28)+IF(H29="-",0,H29)))=0,0,((IF((I28 * 1000)="-",0,(I28 * 1000))+IF((I29 * 1000)="-",0,(I29 * 1000))))/((IF(H28="-",0,H28)+IF(H29="-",0,H29))))</f>
        <v>0</v>
      </c>
      <c r="J41" s="59" t="s">
        <v>79</v>
      </c>
      <c r="K41" s="59" t="s">
        <v>79</v>
      </c>
      <c r="L41" s="147">
        <f>IF(((IF(K28="-",0,K28)+IF(K29="-",0,K29)))=0,0,((IF((L28 * 1000)="-",0,(L28 * 1000))+IF((L29 * 1000)="-",0,(L29 * 1000))))/((IF(K28="-",0,K28)+IF(K29="-",0,K29))))</f>
        <v>0</v>
      </c>
      <c r="M41" s="59" t="s">
        <v>79</v>
      </c>
      <c r="N41" s="59" t="s">
        <v>79</v>
      </c>
      <c r="O41" s="147">
        <f>IF(((IF(N28="-",0,N28)+IF(N29="-",0,N29)))=0,0,((IF((O28 * 1000)="-",0,(O28 * 1000))+IF((O29 * 1000)="-",0,(O29 * 1000))))/((IF(N28="-",0,N28)+IF(N29="-",0,N29))))</f>
        <v>0</v>
      </c>
      <c r="P41" s="59" t="s">
        <v>79</v>
      </c>
      <c r="Q41" s="59" t="s">
        <v>79</v>
      </c>
      <c r="R41" s="148">
        <f>IF(((IF(Q28="-",0,Q28)+IF(Q29="-",0,Q29)))=0,0,((IF((R28 * 1000)="-",0,(R28 * 1000))+IF((R29 * 1000)="-",0,(R29 * 1000))))/((IF(Q28="-",0,Q28)+IF(Q29="-",0,Q29))))</f>
        <v>0</v>
      </c>
    </row>
  </sheetData>
  <mergeCells count="23">
    <mergeCell ref="P24:R25"/>
    <mergeCell ref="D25:F25"/>
    <mergeCell ref="G25:I25"/>
    <mergeCell ref="B24:B26"/>
    <mergeCell ref="C24:C26"/>
    <mergeCell ref="D24:I24"/>
    <mergeCell ref="J24:L25"/>
    <mergeCell ref="M24:O25"/>
    <mergeCell ref="E10:F10"/>
    <mergeCell ref="E12:F12"/>
    <mergeCell ref="E13:F13"/>
    <mergeCell ref="B15:I15"/>
    <mergeCell ref="B23:R23"/>
    <mergeCell ref="E6:F6"/>
    <mergeCell ref="E7:F7"/>
    <mergeCell ref="A8:A9"/>
    <mergeCell ref="E8:F8"/>
    <mergeCell ref="E9:F9"/>
    <mergeCell ref="B2:F2"/>
    <mergeCell ref="B3:C3"/>
    <mergeCell ref="D3:D4"/>
    <mergeCell ref="E3:F4"/>
    <mergeCell ref="E5:F5"/>
  </mergeCells>
  <pageMargins left="0.39370078740157483" right="0.39370078740157483" top="0.39370078740157483" bottom="0.39370078740157483" header="0" footer="0"/>
  <pageSetup scale="55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49"/>
  <sheetViews>
    <sheetView tabSelected="1" workbookViewId="0"/>
  </sheetViews>
  <sheetFormatPr defaultColWidth="10.5" defaultRowHeight="11.45" customHeight="1" x14ac:dyDescent="0.2"/>
  <cols>
    <col min="1" max="1" width="0.6640625" style="110" customWidth="1"/>
    <col min="2" max="2" width="63" style="110" customWidth="1"/>
    <col min="3" max="3" width="10.83203125" style="110" customWidth="1"/>
    <col min="4" max="8" width="17.5" style="110" customWidth="1"/>
    <col min="9" max="9" width="16.5" style="110" customWidth="1"/>
    <col min="10" max="10" width="16.33203125" style="110" customWidth="1"/>
    <col min="11" max="11" width="16.5" style="110" customWidth="1"/>
  </cols>
  <sheetData>
    <row r="1" spans="1:11" s="111" customFormat="1" ht="11.1" customHeight="1" x14ac:dyDescent="0.2">
      <c r="K1" s="149" t="s">
        <v>362</v>
      </c>
    </row>
    <row r="2" spans="1:11" s="7" customFormat="1" ht="29.1" customHeight="1" x14ac:dyDescent="0.2">
      <c r="B2" s="293" t="s">
        <v>363</v>
      </c>
      <c r="C2" s="293"/>
      <c r="D2" s="293"/>
      <c r="E2" s="293"/>
      <c r="F2" s="293"/>
      <c r="G2" s="293"/>
      <c r="H2" s="293"/>
      <c r="I2" s="293"/>
      <c r="J2" s="293"/>
      <c r="K2" s="293"/>
    </row>
    <row r="3" spans="1:11" s="7" customFormat="1" ht="101.1" customHeight="1" x14ac:dyDescent="0.2">
      <c r="A3" s="3"/>
      <c r="B3" s="34" t="s">
        <v>309</v>
      </c>
      <c r="C3" s="34" t="s">
        <v>28</v>
      </c>
      <c r="D3" s="19" t="s">
        <v>364</v>
      </c>
      <c r="E3" s="19" t="s">
        <v>365</v>
      </c>
      <c r="F3" s="19" t="s">
        <v>366</v>
      </c>
      <c r="G3" s="19" t="s">
        <v>367</v>
      </c>
      <c r="H3" s="19" t="s">
        <v>368</v>
      </c>
      <c r="I3" s="20" t="s">
        <v>369</v>
      </c>
      <c r="J3" s="20" t="s">
        <v>370</v>
      </c>
      <c r="K3" s="20" t="s">
        <v>371</v>
      </c>
    </row>
    <row r="4" spans="1:11" s="115" customFormat="1" ht="11.1" customHeight="1" x14ac:dyDescent="0.2">
      <c r="A4" s="294"/>
      <c r="B4" s="22" t="s">
        <v>52</v>
      </c>
      <c r="C4" s="22" t="s">
        <v>53</v>
      </c>
      <c r="D4" s="22" t="s">
        <v>54</v>
      </c>
      <c r="E4" s="22" t="s">
        <v>55</v>
      </c>
      <c r="F4" s="22" t="s">
        <v>56</v>
      </c>
      <c r="G4" s="22" t="s">
        <v>57</v>
      </c>
      <c r="H4" s="22" t="s">
        <v>59</v>
      </c>
      <c r="I4" s="22" t="s">
        <v>61</v>
      </c>
      <c r="J4" s="22" t="s">
        <v>63</v>
      </c>
      <c r="K4" s="22" t="s">
        <v>64</v>
      </c>
    </row>
    <row r="5" spans="1:11" s="83" customFormat="1" ht="38.1" customHeight="1" x14ac:dyDescent="0.2">
      <c r="A5" s="295"/>
      <c r="B5" s="150" t="s">
        <v>372</v>
      </c>
      <c r="C5" s="27" t="s">
        <v>373</v>
      </c>
      <c r="D5" s="28" t="s">
        <v>79</v>
      </c>
      <c r="E5" s="151">
        <f>IF(E6="-",0,E6) + IF(E17="-",0,E17) + IF(E22="-",0,E22) + IF(E25="-",0,E25) + IF(E26="-",0,E26) + IF(E28="-",0,E28) + IF(E29="-",0,E29) + IF(E30="-",0,E30) + IF(E31="-",0,E31) + IF(E35="-",0,E35)</f>
        <v>0</v>
      </c>
      <c r="F5" s="28" t="s">
        <v>79</v>
      </c>
      <c r="G5" s="151">
        <f>IF(G6="-",0,G6) + IF(G17="-",0,G17) + IF(G22="-",0,G22) + IF(G25="-",0,G25) + IF(G26="-",0,G26) + IF(G28="-",0,G28) + IF(G29="-",0,G29) + IF(G30="-",0,G30) + IF(G31="-",0,G31) + IF(G35="-",0,G35)</f>
        <v>0</v>
      </c>
      <c r="H5" s="28" t="s">
        <v>79</v>
      </c>
      <c r="I5" s="152">
        <f t="shared" ref="I5:I15" si="0">IF((IF((E5 * 1000)="-",0,(E5 * 1000)))=0,0,((IF((G5 * 1000)="-",0,(G5 * 1000))-IF((E5 * 1000)="-",0,(E5 * 1000))))/(IF((E5 * 1000)="-",0,(E5 * 1000))))*100</f>
        <v>0</v>
      </c>
      <c r="J5" s="151">
        <f>IF(J6="-",0,J6) + IF(J17="-",0,J17) + IF(J22="-",0,J22) + IF(J25="-",0,J25) + IF(J26="-",0,J26) + IF(J28="-",0,J28) + IF(J29="-",0,J29) + IF(J30="-",0,J30) + IF(J31="-",0,J31) + IF(J35="-",0,J35)</f>
        <v>0</v>
      </c>
      <c r="K5" s="153">
        <f t="shared" ref="K5:K15" si="1">IF(((IF((E5 * 1000)="-",0,(E5 * 1000))+IF((J5 * 1000)="-",0,(J5 * 1000))))=0,0,((IF((G5 * 1000)="-",0,(G5 * 1000))-IF((E5 * 1000)="-",0,(E5 * 1000))-IF((J5 * 1000)="-",0,(J5 * 1000))))/((IF((E5 * 1000)="-",0,(E5 * 1000))+IF((J5 * 1000)="-",0,(J5 * 1000)))))*100</f>
        <v>0</v>
      </c>
    </row>
    <row r="6" spans="1:11" s="83" customFormat="1" ht="38.1" customHeight="1" x14ac:dyDescent="0.2">
      <c r="A6" s="295"/>
      <c r="B6" s="150" t="s">
        <v>374</v>
      </c>
      <c r="C6" s="33" t="s">
        <v>375</v>
      </c>
      <c r="D6" s="154">
        <f>IF(D7="-",0,D7) + IF(D8="-",0,D8) + IF(D9="-",0,D9) + IF(D10="-",0,D10) + IF(D11="-",0,D11) + IF(D12="-",0,D12) + IF(D13="-",0,D13) + IF(D14="-",0,D14) + IF(D15="-",0,D15)</f>
        <v>0</v>
      </c>
      <c r="E6" s="155">
        <f>IF(E7="-",0,E7) + IF(E8="-",0,E8) + IF(E9="-",0,E9) + IF(E10="-",0,E10) + IF(E11="-",0,E11) + IF(E12="-",0,E12) + IF(E13="-",0,E13) + IF(E14="-",0,E14) + IF(E15="-",0,E15)</f>
        <v>0</v>
      </c>
      <c r="F6" s="154">
        <f t="shared" ref="F6:F15" si="2">IF((IF(D6="-",0,D6))=0,0,(IF((E6 * 1000)="-",0,(E6 * 1000)))/(IF(D6="-",0,D6)))</f>
        <v>0</v>
      </c>
      <c r="G6" s="155">
        <f>IF(G7="-",0,G7) + IF(G8="-",0,G8) + IF(G9="-",0,G9) + IF(G10="-",0,G10) + IF(G11="-",0,G11) + IF(G12="-",0,G12) + IF(G13="-",0,G13) + IF(G14="-",0,G14) + IF(G15="-",0,G15)</f>
        <v>0</v>
      </c>
      <c r="H6" s="154">
        <f t="shared" ref="H6:H15" si="3">IF((IF(D6="-",0,D6))=0,0,(IF((G6 * 1000)="-",0,(G6 * 1000)))/(IF(D6="-",0,D6)))</f>
        <v>0</v>
      </c>
      <c r="I6" s="156">
        <f t="shared" si="0"/>
        <v>0</v>
      </c>
      <c r="J6" s="155">
        <f>IF(J7="-",0,J7) + IF(J8="-",0,J8) + IF(J9="-",0,J9) + IF(J10="-",0,J10) + IF(J11="-",0,J11) + IF(J12="-",0,J12) + IF(J13="-",0,J13) + IF(J14="-",0,J14) + IF(J15="-",0,J15)</f>
        <v>0</v>
      </c>
      <c r="K6" s="157">
        <f t="shared" si="1"/>
        <v>0</v>
      </c>
    </row>
    <row r="7" spans="1:11" s="7" customFormat="1" ht="26.1" customHeight="1" x14ac:dyDescent="0.2">
      <c r="A7" s="295"/>
      <c r="B7" s="127" t="s">
        <v>376</v>
      </c>
      <c r="C7" s="45" t="s">
        <v>377</v>
      </c>
      <c r="D7" s="158">
        <v>0</v>
      </c>
      <c r="E7" s="159">
        <v>0</v>
      </c>
      <c r="F7" s="154">
        <f t="shared" si="2"/>
        <v>0</v>
      </c>
      <c r="G7" s="159">
        <v>0</v>
      </c>
      <c r="H7" s="154">
        <f t="shared" si="3"/>
        <v>0</v>
      </c>
      <c r="I7" s="156">
        <f t="shared" si="0"/>
        <v>0</v>
      </c>
      <c r="J7" s="159">
        <v>0</v>
      </c>
      <c r="K7" s="157">
        <f t="shared" si="1"/>
        <v>0</v>
      </c>
    </row>
    <row r="8" spans="1:11" s="7" customFormat="1" ht="14.1" customHeight="1" x14ac:dyDescent="0.2">
      <c r="A8" s="126"/>
      <c r="B8" s="127" t="s">
        <v>378</v>
      </c>
      <c r="C8" s="45" t="s">
        <v>379</v>
      </c>
      <c r="D8" s="158">
        <v>0</v>
      </c>
      <c r="E8" s="159">
        <v>0</v>
      </c>
      <c r="F8" s="154">
        <f t="shared" si="2"/>
        <v>0</v>
      </c>
      <c r="G8" s="159">
        <v>0</v>
      </c>
      <c r="H8" s="154">
        <f t="shared" si="3"/>
        <v>0</v>
      </c>
      <c r="I8" s="156">
        <f t="shared" si="0"/>
        <v>0</v>
      </c>
      <c r="J8" s="159">
        <v>0</v>
      </c>
      <c r="K8" s="157">
        <f t="shared" si="1"/>
        <v>0</v>
      </c>
    </row>
    <row r="9" spans="1:11" s="160" customFormat="1" ht="14.1" customHeight="1" x14ac:dyDescent="0.2">
      <c r="A9" s="161"/>
      <c r="B9" s="162" t="s">
        <v>380</v>
      </c>
      <c r="C9" s="163" t="s">
        <v>381</v>
      </c>
      <c r="D9" s="158">
        <v>0</v>
      </c>
      <c r="E9" s="159">
        <v>0</v>
      </c>
      <c r="F9" s="154">
        <f t="shared" si="2"/>
        <v>0</v>
      </c>
      <c r="G9" s="159">
        <v>0</v>
      </c>
      <c r="H9" s="154">
        <f t="shared" si="3"/>
        <v>0</v>
      </c>
      <c r="I9" s="164">
        <f t="shared" si="0"/>
        <v>0</v>
      </c>
      <c r="J9" s="159">
        <v>0</v>
      </c>
      <c r="K9" s="165">
        <f t="shared" si="1"/>
        <v>0</v>
      </c>
    </row>
    <row r="10" spans="1:11" s="160" customFormat="1" ht="14.1" customHeight="1" x14ac:dyDescent="0.2">
      <c r="A10" s="161"/>
      <c r="B10" s="162" t="s">
        <v>382</v>
      </c>
      <c r="C10" s="163" t="s">
        <v>383</v>
      </c>
      <c r="D10" s="158">
        <v>0</v>
      </c>
      <c r="E10" s="159">
        <v>0</v>
      </c>
      <c r="F10" s="154">
        <f t="shared" si="2"/>
        <v>0</v>
      </c>
      <c r="G10" s="159">
        <v>0</v>
      </c>
      <c r="H10" s="154">
        <f t="shared" si="3"/>
        <v>0</v>
      </c>
      <c r="I10" s="164">
        <f t="shared" si="0"/>
        <v>0</v>
      </c>
      <c r="J10" s="159">
        <v>0</v>
      </c>
      <c r="K10" s="165">
        <f t="shared" si="1"/>
        <v>0</v>
      </c>
    </row>
    <row r="11" spans="1:11" s="160" customFormat="1" ht="14.1" customHeight="1" x14ac:dyDescent="0.2">
      <c r="A11" s="161"/>
      <c r="B11" s="162" t="s">
        <v>384</v>
      </c>
      <c r="C11" s="163" t="s">
        <v>385</v>
      </c>
      <c r="D11" s="158">
        <v>0</v>
      </c>
      <c r="E11" s="159">
        <v>0</v>
      </c>
      <c r="F11" s="154">
        <f t="shared" si="2"/>
        <v>0</v>
      </c>
      <c r="G11" s="159">
        <v>0</v>
      </c>
      <c r="H11" s="154">
        <f t="shared" si="3"/>
        <v>0</v>
      </c>
      <c r="I11" s="164">
        <f t="shared" si="0"/>
        <v>0</v>
      </c>
      <c r="J11" s="159">
        <v>0</v>
      </c>
      <c r="K11" s="165">
        <f t="shared" si="1"/>
        <v>0</v>
      </c>
    </row>
    <row r="12" spans="1:11" s="160" customFormat="1" ht="14.1" customHeight="1" x14ac:dyDescent="0.2">
      <c r="A12" s="161"/>
      <c r="B12" s="162" t="s">
        <v>386</v>
      </c>
      <c r="C12" s="163" t="s">
        <v>387</v>
      </c>
      <c r="D12" s="158">
        <v>0</v>
      </c>
      <c r="E12" s="159">
        <v>0</v>
      </c>
      <c r="F12" s="154">
        <f t="shared" si="2"/>
        <v>0</v>
      </c>
      <c r="G12" s="159">
        <v>0</v>
      </c>
      <c r="H12" s="154">
        <f t="shared" si="3"/>
        <v>0</v>
      </c>
      <c r="I12" s="164">
        <f t="shared" si="0"/>
        <v>0</v>
      </c>
      <c r="J12" s="159">
        <v>0</v>
      </c>
      <c r="K12" s="165">
        <f t="shared" si="1"/>
        <v>0</v>
      </c>
    </row>
    <row r="13" spans="1:11" s="160" customFormat="1" ht="14.1" customHeight="1" x14ac:dyDescent="0.2">
      <c r="A13" s="161"/>
      <c r="B13" s="162" t="s">
        <v>388</v>
      </c>
      <c r="C13" s="163" t="s">
        <v>389</v>
      </c>
      <c r="D13" s="158">
        <v>0</v>
      </c>
      <c r="E13" s="159">
        <v>0</v>
      </c>
      <c r="F13" s="154">
        <f t="shared" si="2"/>
        <v>0</v>
      </c>
      <c r="G13" s="159">
        <v>0</v>
      </c>
      <c r="H13" s="154">
        <f t="shared" si="3"/>
        <v>0</v>
      </c>
      <c r="I13" s="164">
        <f t="shared" si="0"/>
        <v>0</v>
      </c>
      <c r="J13" s="159">
        <v>0</v>
      </c>
      <c r="K13" s="165">
        <f t="shared" si="1"/>
        <v>0</v>
      </c>
    </row>
    <row r="14" spans="1:11" s="160" customFormat="1" ht="14.1" customHeight="1" x14ac:dyDescent="0.2">
      <c r="A14" s="161"/>
      <c r="B14" s="162" t="s">
        <v>390</v>
      </c>
      <c r="C14" s="163" t="s">
        <v>391</v>
      </c>
      <c r="D14" s="158">
        <v>0</v>
      </c>
      <c r="E14" s="159">
        <v>0</v>
      </c>
      <c r="F14" s="154">
        <f t="shared" si="2"/>
        <v>0</v>
      </c>
      <c r="G14" s="159">
        <v>0</v>
      </c>
      <c r="H14" s="154">
        <f t="shared" si="3"/>
        <v>0</v>
      </c>
      <c r="I14" s="164">
        <f t="shared" si="0"/>
        <v>0</v>
      </c>
      <c r="J14" s="159">
        <v>0</v>
      </c>
      <c r="K14" s="165">
        <f t="shared" si="1"/>
        <v>0</v>
      </c>
    </row>
    <row r="15" spans="1:11" s="7" customFormat="1" ht="26.1" customHeight="1" x14ac:dyDescent="0.2">
      <c r="A15" s="161"/>
      <c r="B15" s="162" t="s">
        <v>392</v>
      </c>
      <c r="C15" s="163" t="s">
        <v>393</v>
      </c>
      <c r="D15" s="158">
        <v>0</v>
      </c>
      <c r="E15" s="159">
        <v>0</v>
      </c>
      <c r="F15" s="154">
        <f t="shared" si="2"/>
        <v>0</v>
      </c>
      <c r="G15" s="159">
        <v>0</v>
      </c>
      <c r="H15" s="154">
        <f t="shared" si="3"/>
        <v>0</v>
      </c>
      <c r="I15" s="156">
        <f t="shared" si="0"/>
        <v>0</v>
      </c>
      <c r="J15" s="159">
        <v>0</v>
      </c>
      <c r="K15" s="157">
        <f t="shared" si="1"/>
        <v>0</v>
      </c>
    </row>
    <row r="16" spans="1:11" s="7" customFormat="1" ht="26.1" customHeight="1" x14ac:dyDescent="0.2">
      <c r="A16" s="166"/>
      <c r="B16" s="167" t="s">
        <v>394</v>
      </c>
      <c r="C16" s="45" t="s">
        <v>395</v>
      </c>
      <c r="D16" s="158">
        <v>0</v>
      </c>
      <c r="E16" s="34" t="s">
        <v>79</v>
      </c>
      <c r="F16" s="34" t="s">
        <v>79</v>
      </c>
      <c r="G16" s="34" t="s">
        <v>79</v>
      </c>
      <c r="H16" s="34" t="s">
        <v>79</v>
      </c>
      <c r="I16" s="34" t="s">
        <v>79</v>
      </c>
      <c r="J16" s="34" t="s">
        <v>79</v>
      </c>
      <c r="K16" s="87" t="s">
        <v>79</v>
      </c>
    </row>
    <row r="17" spans="1:11" s="7" customFormat="1" ht="26.1" customHeight="1" x14ac:dyDescent="0.2">
      <c r="A17" s="168"/>
      <c r="B17" s="169" t="s">
        <v>396</v>
      </c>
      <c r="C17" s="163" t="s">
        <v>397</v>
      </c>
      <c r="D17" s="154">
        <f>IF(D18="-",0,D18) + IF(D19="-",0,D19) + IF(D20="-",0,D20)</f>
        <v>0</v>
      </c>
      <c r="E17" s="155">
        <f>IF(E18="-",0,E18) + IF(E19="-",0,E19) + IF(E20="-",0,E20)</f>
        <v>0</v>
      </c>
      <c r="F17" s="154">
        <f>IF((IF(D17="-",0,D17))=0,0,(IF((E17 * 1000)="-",0,(E17 * 1000)))/(IF(D17="-",0,D17)))</f>
        <v>0</v>
      </c>
      <c r="G17" s="155">
        <f>IF(G18="-",0,G18) + IF(G19="-",0,G19) + IF(G20="-",0,G20)</f>
        <v>0</v>
      </c>
      <c r="H17" s="154">
        <f>IF((IF(D17="-",0,D17))=0,0,(IF((G17 * 1000)="-",0,(G17 * 1000)))/(IF(D17="-",0,D17)))</f>
        <v>0</v>
      </c>
      <c r="I17" s="156">
        <f>IF((IF((E17 * 1000)="-",0,(E17 * 1000)))=0,0,((IF((G17 * 1000)="-",0,(G17 * 1000))-IF((E17 * 1000)="-",0,(E17 * 1000))))/(IF((E17 * 1000)="-",0,(E17 * 1000))))*100</f>
        <v>0</v>
      </c>
      <c r="J17" s="155">
        <f>IF(J18="-",0,J18) + IF(J19="-",0,J19) + IF(J20="-",0,J20)</f>
        <v>0</v>
      </c>
      <c r="K17" s="157">
        <f>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  <v>0</v>
      </c>
    </row>
    <row r="18" spans="1:11" s="7" customFormat="1" ht="26.1" customHeight="1" x14ac:dyDescent="0.2">
      <c r="A18" s="161"/>
      <c r="B18" s="162" t="s">
        <v>398</v>
      </c>
      <c r="C18" s="45" t="s">
        <v>399</v>
      </c>
      <c r="D18" s="158">
        <v>0</v>
      </c>
      <c r="E18" s="159">
        <v>0</v>
      </c>
      <c r="F18" s="154">
        <f>IF((IF(D18="-",0,D18))=0,0,(IF((E18 * 1000)="-",0,(E18 * 1000)))/(IF(D18="-",0,D18)))</f>
        <v>0</v>
      </c>
      <c r="G18" s="159">
        <v>0</v>
      </c>
      <c r="H18" s="154">
        <f>IF((IF(D18="-",0,D18))=0,0,(IF((G18 * 1000)="-",0,(G18 * 1000)))/(IF(D18="-",0,D18)))</f>
        <v>0</v>
      </c>
      <c r="I18" s="156">
        <f>IF((IF((E18 * 1000)="-",0,(E18 * 1000)))=0,0,((IF((G18 * 1000)="-",0,(G18 * 1000))-IF((E18 * 1000)="-",0,(E18 * 1000))))/(IF((E18 * 1000)="-",0,(E18 * 1000))))*100</f>
        <v>0</v>
      </c>
      <c r="J18" s="159">
        <v>0</v>
      </c>
      <c r="K18" s="157">
        <f>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  <v>0</v>
      </c>
    </row>
    <row r="19" spans="1:11" s="7" customFormat="1" ht="14.1" customHeight="1" x14ac:dyDescent="0.2">
      <c r="A19" s="161"/>
      <c r="B19" s="162" t="s">
        <v>400</v>
      </c>
      <c r="C19" s="45" t="s">
        <v>401</v>
      </c>
      <c r="D19" s="158">
        <v>0</v>
      </c>
      <c r="E19" s="159">
        <v>0</v>
      </c>
      <c r="F19" s="154">
        <f>IF((IF(D19="-",0,D19))=0,0,(IF((E19 * 1000)="-",0,(E19 * 1000)))/(IF(D19="-",0,D19)))</f>
        <v>0</v>
      </c>
      <c r="G19" s="159">
        <v>0</v>
      </c>
      <c r="H19" s="154">
        <f>IF((IF(D19="-",0,D19))=0,0,(IF((G19 * 1000)="-",0,(G19 * 1000)))/(IF(D19="-",0,D19)))</f>
        <v>0</v>
      </c>
      <c r="I19" s="156">
        <f>IF((IF((E19 * 1000)="-",0,(E19 * 1000)))=0,0,((IF((G19 * 1000)="-",0,(G19 * 1000))-IF((E19 * 1000)="-",0,(E19 * 1000))))/(IF((E19 * 1000)="-",0,(E19 * 1000))))*100</f>
        <v>0</v>
      </c>
      <c r="J19" s="159">
        <v>0</v>
      </c>
      <c r="K19" s="157">
        <f>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  <v>0</v>
      </c>
    </row>
    <row r="20" spans="1:11" s="7" customFormat="1" ht="14.1" customHeight="1" x14ac:dyDescent="0.2">
      <c r="A20" s="161"/>
      <c r="B20" s="162" t="s">
        <v>402</v>
      </c>
      <c r="C20" s="45" t="s">
        <v>403</v>
      </c>
      <c r="D20" s="158">
        <v>0</v>
      </c>
      <c r="E20" s="159">
        <v>0</v>
      </c>
      <c r="F20" s="154">
        <f>IF((IF(D20="-",0,D20))=0,0,(IF((E20 * 1000)="-",0,(E20 * 1000)))/(IF(D20="-",0,D20)))</f>
        <v>0</v>
      </c>
      <c r="G20" s="159">
        <v>0</v>
      </c>
      <c r="H20" s="154">
        <f>IF((IF(D20="-",0,D20))=0,0,(IF((G20 * 1000)="-",0,(G20 * 1000)))/(IF(D20="-",0,D20)))</f>
        <v>0</v>
      </c>
      <c r="I20" s="156">
        <f>IF((IF((E20 * 1000)="-",0,(E20 * 1000)))=0,0,((IF((G20 * 1000)="-",0,(G20 * 1000))-IF((E20 * 1000)="-",0,(E20 * 1000))))/(IF((E20 * 1000)="-",0,(E20 * 1000))))*100</f>
        <v>0</v>
      </c>
      <c r="J20" s="159">
        <v>0</v>
      </c>
      <c r="K20" s="157">
        <f>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  <v>0</v>
      </c>
    </row>
    <row r="21" spans="1:11" s="7" customFormat="1" ht="26.1" customHeight="1" x14ac:dyDescent="0.2">
      <c r="A21" s="166"/>
      <c r="B21" s="167" t="s">
        <v>404</v>
      </c>
      <c r="C21" s="45" t="s">
        <v>405</v>
      </c>
      <c r="D21" s="158">
        <v>0</v>
      </c>
      <c r="E21" s="34" t="s">
        <v>79</v>
      </c>
      <c r="F21" s="34" t="s">
        <v>79</v>
      </c>
      <c r="G21" s="34" t="s">
        <v>79</v>
      </c>
      <c r="H21" s="34" t="s">
        <v>79</v>
      </c>
      <c r="I21" s="34" t="s">
        <v>79</v>
      </c>
      <c r="J21" s="34" t="s">
        <v>79</v>
      </c>
      <c r="K21" s="87" t="s">
        <v>79</v>
      </c>
    </row>
    <row r="22" spans="1:11" s="7" customFormat="1" ht="14.1" customHeight="1" x14ac:dyDescent="0.2">
      <c r="A22" s="168"/>
      <c r="B22" s="169" t="s">
        <v>406</v>
      </c>
      <c r="C22" s="45" t="s">
        <v>407</v>
      </c>
      <c r="D22" s="158">
        <v>0</v>
      </c>
      <c r="E22" s="159">
        <v>0</v>
      </c>
      <c r="F22" s="154">
        <f t="shared" ref="F22:F30" si="4">IF((IF(D22="-",0,D22))=0,0,(IF((E22 * 1000)="-",0,(E22 * 1000)))/(IF(D22="-",0,D22)))</f>
        <v>0</v>
      </c>
      <c r="G22" s="159">
        <v>0</v>
      </c>
      <c r="H22" s="154">
        <f t="shared" ref="H22:H30" si="5">IF((IF(D22="-",0,D22))=0,0,(IF((G22 * 1000)="-",0,(G22 * 1000)))/(IF(D22="-",0,D22)))</f>
        <v>0</v>
      </c>
      <c r="I22" s="156">
        <f t="shared" ref="I22:I42" si="6">IF((IF((E22 * 1000)="-",0,(E22 * 1000)))=0,0,((IF((G22 * 1000)="-",0,(G22 * 1000))-IF((E22 * 1000)="-",0,(E22 * 1000))))/(IF((E22 * 1000)="-",0,(E22 * 1000))))*100</f>
        <v>0</v>
      </c>
      <c r="J22" s="159">
        <v>0</v>
      </c>
      <c r="K22" s="157">
        <f t="shared" ref="K22:K42" si="7">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  <v>0</v>
      </c>
    </row>
    <row r="23" spans="1:11" s="7" customFormat="1" ht="26.1" customHeight="1" x14ac:dyDescent="0.2">
      <c r="A23" s="161"/>
      <c r="B23" s="162" t="s">
        <v>408</v>
      </c>
      <c r="C23" s="45" t="s">
        <v>409</v>
      </c>
      <c r="D23" s="158">
        <v>0</v>
      </c>
      <c r="E23" s="159">
        <v>0</v>
      </c>
      <c r="F23" s="154">
        <f t="shared" si="4"/>
        <v>0</v>
      </c>
      <c r="G23" s="159">
        <v>0</v>
      </c>
      <c r="H23" s="154">
        <f t="shared" si="5"/>
        <v>0</v>
      </c>
      <c r="I23" s="156">
        <f t="shared" si="6"/>
        <v>0</v>
      </c>
      <c r="J23" s="159">
        <v>0</v>
      </c>
      <c r="K23" s="157">
        <f t="shared" si="7"/>
        <v>0</v>
      </c>
    </row>
    <row r="24" spans="1:11" s="7" customFormat="1" ht="14.1" customHeight="1" x14ac:dyDescent="0.2">
      <c r="A24" s="170"/>
      <c r="B24" s="171" t="s">
        <v>410</v>
      </c>
      <c r="C24" s="45" t="s">
        <v>411</v>
      </c>
      <c r="D24" s="158">
        <v>0</v>
      </c>
      <c r="E24" s="159">
        <v>0</v>
      </c>
      <c r="F24" s="154">
        <f t="shared" si="4"/>
        <v>0</v>
      </c>
      <c r="G24" s="159">
        <v>0</v>
      </c>
      <c r="H24" s="154">
        <f t="shared" si="5"/>
        <v>0</v>
      </c>
      <c r="I24" s="156">
        <f t="shared" si="6"/>
        <v>0</v>
      </c>
      <c r="J24" s="159">
        <v>0</v>
      </c>
      <c r="K24" s="157">
        <f t="shared" si="7"/>
        <v>0</v>
      </c>
    </row>
    <row r="25" spans="1:11" s="7" customFormat="1" ht="14.1" customHeight="1" x14ac:dyDescent="0.2">
      <c r="A25" s="168"/>
      <c r="B25" s="169" t="s">
        <v>412</v>
      </c>
      <c r="C25" s="45" t="s">
        <v>413</v>
      </c>
      <c r="D25" s="158">
        <v>0</v>
      </c>
      <c r="E25" s="159">
        <v>0</v>
      </c>
      <c r="F25" s="154">
        <f t="shared" si="4"/>
        <v>0</v>
      </c>
      <c r="G25" s="159">
        <v>0</v>
      </c>
      <c r="H25" s="154">
        <f t="shared" si="5"/>
        <v>0</v>
      </c>
      <c r="I25" s="156">
        <f t="shared" si="6"/>
        <v>0</v>
      </c>
      <c r="J25" s="159">
        <v>0</v>
      </c>
      <c r="K25" s="157">
        <f t="shared" si="7"/>
        <v>0</v>
      </c>
    </row>
    <row r="26" spans="1:11" s="7" customFormat="1" ht="14.1" customHeight="1" x14ac:dyDescent="0.2">
      <c r="A26" s="168"/>
      <c r="B26" s="169" t="s">
        <v>414</v>
      </c>
      <c r="C26" s="45" t="s">
        <v>415</v>
      </c>
      <c r="D26" s="158">
        <v>0</v>
      </c>
      <c r="E26" s="159">
        <v>0</v>
      </c>
      <c r="F26" s="154">
        <f t="shared" si="4"/>
        <v>0</v>
      </c>
      <c r="G26" s="159">
        <v>0</v>
      </c>
      <c r="H26" s="154">
        <f t="shared" si="5"/>
        <v>0</v>
      </c>
      <c r="I26" s="156">
        <f t="shared" si="6"/>
        <v>0</v>
      </c>
      <c r="J26" s="159">
        <v>0</v>
      </c>
      <c r="K26" s="157">
        <f t="shared" si="7"/>
        <v>0</v>
      </c>
    </row>
    <row r="27" spans="1:11" s="7" customFormat="1" ht="26.1" customHeight="1" x14ac:dyDescent="0.2">
      <c r="A27" s="172"/>
      <c r="B27" s="173" t="s">
        <v>416</v>
      </c>
      <c r="C27" s="45" t="s">
        <v>417</v>
      </c>
      <c r="D27" s="158">
        <v>0</v>
      </c>
      <c r="E27" s="159">
        <v>0</v>
      </c>
      <c r="F27" s="154">
        <f t="shared" si="4"/>
        <v>0</v>
      </c>
      <c r="G27" s="159">
        <v>0</v>
      </c>
      <c r="H27" s="154">
        <f t="shared" si="5"/>
        <v>0</v>
      </c>
      <c r="I27" s="156">
        <f t="shared" si="6"/>
        <v>0</v>
      </c>
      <c r="J27" s="159">
        <v>0</v>
      </c>
      <c r="K27" s="157">
        <f t="shared" si="7"/>
        <v>0</v>
      </c>
    </row>
    <row r="28" spans="1:11" s="7" customFormat="1" ht="14.1" customHeight="1" x14ac:dyDescent="0.2">
      <c r="A28" s="168"/>
      <c r="B28" s="169" t="s">
        <v>418</v>
      </c>
      <c r="C28" s="45" t="s">
        <v>419</v>
      </c>
      <c r="D28" s="46">
        <v>0</v>
      </c>
      <c r="E28" s="159">
        <v>0</v>
      </c>
      <c r="F28" s="154">
        <f t="shared" si="4"/>
        <v>0</v>
      </c>
      <c r="G28" s="159">
        <v>0</v>
      </c>
      <c r="H28" s="154">
        <f t="shared" si="5"/>
        <v>0</v>
      </c>
      <c r="I28" s="156">
        <f t="shared" si="6"/>
        <v>0</v>
      </c>
      <c r="J28" s="159">
        <v>0</v>
      </c>
      <c r="K28" s="157">
        <f t="shared" si="7"/>
        <v>0</v>
      </c>
    </row>
    <row r="29" spans="1:11" s="7" customFormat="1" ht="26.1" customHeight="1" x14ac:dyDescent="0.2">
      <c r="A29" s="1"/>
      <c r="B29" s="174" t="s">
        <v>420</v>
      </c>
      <c r="C29" s="45" t="s">
        <v>421</v>
      </c>
      <c r="D29" s="46">
        <v>0</v>
      </c>
      <c r="E29" s="159">
        <v>0</v>
      </c>
      <c r="F29" s="154">
        <f t="shared" si="4"/>
        <v>0</v>
      </c>
      <c r="G29" s="159">
        <v>0</v>
      </c>
      <c r="H29" s="154">
        <f t="shared" si="5"/>
        <v>0</v>
      </c>
      <c r="I29" s="156">
        <f t="shared" si="6"/>
        <v>0</v>
      </c>
      <c r="J29" s="159">
        <v>0</v>
      </c>
      <c r="K29" s="157">
        <f t="shared" si="7"/>
        <v>0</v>
      </c>
    </row>
    <row r="30" spans="1:11" s="7" customFormat="1" ht="14.1" customHeight="1" x14ac:dyDescent="0.2">
      <c r="A30" s="168"/>
      <c r="B30" s="169" t="s">
        <v>422</v>
      </c>
      <c r="C30" s="45" t="s">
        <v>423</v>
      </c>
      <c r="D30" s="158">
        <v>0</v>
      </c>
      <c r="E30" s="159">
        <v>0</v>
      </c>
      <c r="F30" s="154">
        <f t="shared" si="4"/>
        <v>0</v>
      </c>
      <c r="G30" s="159">
        <v>0</v>
      </c>
      <c r="H30" s="154">
        <f t="shared" si="5"/>
        <v>0</v>
      </c>
      <c r="I30" s="156">
        <f t="shared" si="6"/>
        <v>0</v>
      </c>
      <c r="J30" s="159">
        <v>0</v>
      </c>
      <c r="K30" s="157">
        <f t="shared" si="7"/>
        <v>0</v>
      </c>
    </row>
    <row r="31" spans="1:11" s="7" customFormat="1" ht="26.1" customHeight="1" x14ac:dyDescent="0.2">
      <c r="A31" s="1"/>
      <c r="B31" s="174" t="s">
        <v>424</v>
      </c>
      <c r="C31" s="45" t="s">
        <v>425</v>
      </c>
      <c r="D31" s="34" t="s">
        <v>79</v>
      </c>
      <c r="E31" s="155">
        <f>IF(E32="-",0,E32) + IF(E33="-",0,E33) + IF(E34="-",0,E34)</f>
        <v>0</v>
      </c>
      <c r="F31" s="34" t="s">
        <v>79</v>
      </c>
      <c r="G31" s="155">
        <f>IF(G32="-",0,G32) + IF(G33="-",0,G33) + IF(G34="-",0,G34)</f>
        <v>0</v>
      </c>
      <c r="H31" s="34" t="s">
        <v>79</v>
      </c>
      <c r="I31" s="156">
        <f t="shared" si="6"/>
        <v>0</v>
      </c>
      <c r="J31" s="155">
        <f>IF(J32="-",0,J32) + IF(J33="-",0,J33) + IF(J34="-",0,J34)</f>
        <v>0</v>
      </c>
      <c r="K31" s="157">
        <f t="shared" si="7"/>
        <v>0</v>
      </c>
    </row>
    <row r="32" spans="1:11" s="7" customFormat="1" ht="26.1" customHeight="1" x14ac:dyDescent="0.2">
      <c r="A32" s="161"/>
      <c r="B32" s="162" t="s">
        <v>426</v>
      </c>
      <c r="C32" s="45" t="s">
        <v>427</v>
      </c>
      <c r="D32" s="158">
        <v>0</v>
      </c>
      <c r="E32" s="159">
        <v>0</v>
      </c>
      <c r="F32" s="154">
        <f>IF((IF(D32="-",0,D32))=0,0,(IF((E32 * 1000)="-",0,(E32 * 1000)))/(IF(D32="-",0,D32)))</f>
        <v>0</v>
      </c>
      <c r="G32" s="159">
        <v>0</v>
      </c>
      <c r="H32" s="154">
        <f>IF((IF(D32="-",0,D32))=0,0,(IF((G32 * 1000)="-",0,(G32 * 1000)))/(IF(D32="-",0,D32)))</f>
        <v>0</v>
      </c>
      <c r="I32" s="156">
        <f t="shared" si="6"/>
        <v>0</v>
      </c>
      <c r="J32" s="159">
        <v>0</v>
      </c>
      <c r="K32" s="157">
        <f t="shared" si="7"/>
        <v>0</v>
      </c>
    </row>
    <row r="33" spans="1:11" s="7" customFormat="1" ht="26.1" customHeight="1" x14ac:dyDescent="0.2">
      <c r="A33" s="161"/>
      <c r="B33" s="162" t="s">
        <v>428</v>
      </c>
      <c r="C33" s="45" t="s">
        <v>429</v>
      </c>
      <c r="D33" s="158">
        <v>0</v>
      </c>
      <c r="E33" s="159">
        <v>0</v>
      </c>
      <c r="F33" s="154">
        <f>IF((IF(D33="-",0,D33))=0,0,(IF((E33 * 1000)="-",0,(E33 * 1000)))/(IF(D33="-",0,D33)))</f>
        <v>0</v>
      </c>
      <c r="G33" s="159">
        <v>0</v>
      </c>
      <c r="H33" s="154">
        <f>IF((IF(D33="-",0,D33))=0,0,(IF((G33 * 1000)="-",0,(G33 * 1000)))/(IF(D33="-",0,D33)))</f>
        <v>0</v>
      </c>
      <c r="I33" s="156">
        <f t="shared" si="6"/>
        <v>0</v>
      </c>
      <c r="J33" s="159">
        <v>0</v>
      </c>
      <c r="K33" s="157">
        <f t="shared" si="7"/>
        <v>0</v>
      </c>
    </row>
    <row r="34" spans="1:11" s="7" customFormat="1" ht="26.1" customHeight="1" x14ac:dyDescent="0.2">
      <c r="A34" s="161"/>
      <c r="B34" s="162" t="s">
        <v>430</v>
      </c>
      <c r="C34" s="45" t="s">
        <v>431</v>
      </c>
      <c r="D34" s="158">
        <v>0</v>
      </c>
      <c r="E34" s="159">
        <v>0</v>
      </c>
      <c r="F34" s="154">
        <f>IF((IF(D34="-",0,D34))=0,0,(IF((E34 * 1000)="-",0,(E34 * 1000)))/(IF(D34="-",0,D34)))</f>
        <v>0</v>
      </c>
      <c r="G34" s="159">
        <v>0</v>
      </c>
      <c r="H34" s="154">
        <f>IF((IF(D34="-",0,D34))=0,0,(IF((G34 * 1000)="-",0,(G34 * 1000)))/(IF(D34="-",0,D34)))</f>
        <v>0</v>
      </c>
      <c r="I34" s="156">
        <f t="shared" si="6"/>
        <v>0</v>
      </c>
      <c r="J34" s="159">
        <v>0</v>
      </c>
      <c r="K34" s="157">
        <f t="shared" si="7"/>
        <v>0</v>
      </c>
    </row>
    <row r="35" spans="1:11" s="7" customFormat="1" ht="26.1" customHeight="1" x14ac:dyDescent="0.2">
      <c r="A35" s="168"/>
      <c r="B35" s="169" t="s">
        <v>432</v>
      </c>
      <c r="C35" s="45" t="s">
        <v>433</v>
      </c>
      <c r="D35" s="34" t="s">
        <v>79</v>
      </c>
      <c r="E35" s="159">
        <v>0</v>
      </c>
      <c r="F35" s="34" t="s">
        <v>79</v>
      </c>
      <c r="G35" s="159">
        <v>0</v>
      </c>
      <c r="H35" s="34" t="s">
        <v>79</v>
      </c>
      <c r="I35" s="156">
        <f t="shared" si="6"/>
        <v>0</v>
      </c>
      <c r="J35" s="159">
        <v>0</v>
      </c>
      <c r="K35" s="157">
        <f t="shared" si="7"/>
        <v>0</v>
      </c>
    </row>
    <row r="36" spans="1:11" s="7" customFormat="1" ht="26.1" customHeight="1" x14ac:dyDescent="0.2">
      <c r="A36" s="161"/>
      <c r="B36" s="162" t="s">
        <v>434</v>
      </c>
      <c r="C36" s="45" t="s">
        <v>435</v>
      </c>
      <c r="D36" s="158">
        <v>0</v>
      </c>
      <c r="E36" s="159">
        <v>0</v>
      </c>
      <c r="F36" s="154">
        <f t="shared" ref="F36:F42" si="8">IF((IF(D36="-",0,D36))=0,0,(IF((E36 * 1000)="-",0,(E36 * 1000)))/(IF(D36="-",0,D36)))</f>
        <v>0</v>
      </c>
      <c r="G36" s="159">
        <v>0</v>
      </c>
      <c r="H36" s="154">
        <f t="shared" ref="H36:H42" si="9">IF((IF(D36="-",0,D36))=0,0,(IF((G36 * 1000)="-",0,(G36 * 1000)))/(IF(D36="-",0,D36)))</f>
        <v>0</v>
      </c>
      <c r="I36" s="156">
        <f t="shared" si="6"/>
        <v>0</v>
      </c>
      <c r="J36" s="159">
        <v>0</v>
      </c>
      <c r="K36" s="157">
        <f t="shared" si="7"/>
        <v>0</v>
      </c>
    </row>
    <row r="37" spans="1:11" s="7" customFormat="1" ht="12.95" customHeight="1" x14ac:dyDescent="0.2">
      <c r="A37" s="1"/>
      <c r="B37" s="162" t="s">
        <v>436</v>
      </c>
      <c r="C37" s="45" t="s">
        <v>437</v>
      </c>
      <c r="D37" s="46">
        <v>0</v>
      </c>
      <c r="E37" s="159">
        <v>0</v>
      </c>
      <c r="F37" s="154">
        <f t="shared" si="8"/>
        <v>0</v>
      </c>
      <c r="G37" s="159">
        <v>0</v>
      </c>
      <c r="H37" s="154">
        <f t="shared" si="9"/>
        <v>0</v>
      </c>
      <c r="I37" s="156">
        <f t="shared" si="6"/>
        <v>0</v>
      </c>
      <c r="J37" s="159">
        <v>0</v>
      </c>
      <c r="K37" s="157">
        <f t="shared" si="7"/>
        <v>0</v>
      </c>
    </row>
    <row r="38" spans="1:11" s="7" customFormat="1" ht="26.1" customHeight="1" x14ac:dyDescent="0.2">
      <c r="A38" s="1"/>
      <c r="B38" s="171" t="s">
        <v>438</v>
      </c>
      <c r="C38" s="45" t="s">
        <v>439</v>
      </c>
      <c r="D38" s="46">
        <v>0</v>
      </c>
      <c r="E38" s="159">
        <v>0</v>
      </c>
      <c r="F38" s="154">
        <f t="shared" si="8"/>
        <v>0</v>
      </c>
      <c r="G38" s="159">
        <v>0</v>
      </c>
      <c r="H38" s="154">
        <f t="shared" si="9"/>
        <v>0</v>
      </c>
      <c r="I38" s="156">
        <f t="shared" si="6"/>
        <v>0</v>
      </c>
      <c r="J38" s="159">
        <v>0</v>
      </c>
      <c r="K38" s="157">
        <f t="shared" si="7"/>
        <v>0</v>
      </c>
    </row>
    <row r="39" spans="1:11" s="7" customFormat="1" ht="12.95" customHeight="1" x14ac:dyDescent="0.2">
      <c r="A39" s="1"/>
      <c r="B39" s="171" t="s">
        <v>440</v>
      </c>
      <c r="C39" s="45" t="s">
        <v>441</v>
      </c>
      <c r="D39" s="46">
        <v>0</v>
      </c>
      <c r="E39" s="159">
        <v>0</v>
      </c>
      <c r="F39" s="154">
        <f t="shared" si="8"/>
        <v>0</v>
      </c>
      <c r="G39" s="159">
        <v>0</v>
      </c>
      <c r="H39" s="154">
        <f t="shared" si="9"/>
        <v>0</v>
      </c>
      <c r="I39" s="156">
        <f t="shared" si="6"/>
        <v>0</v>
      </c>
      <c r="J39" s="159">
        <v>0</v>
      </c>
      <c r="K39" s="157">
        <f t="shared" si="7"/>
        <v>0</v>
      </c>
    </row>
    <row r="40" spans="1:11" s="7" customFormat="1" ht="12.95" customHeight="1" x14ac:dyDescent="0.2">
      <c r="A40" s="1"/>
      <c r="B40" s="171" t="s">
        <v>442</v>
      </c>
      <c r="C40" s="45" t="s">
        <v>443</v>
      </c>
      <c r="D40" s="46">
        <v>0</v>
      </c>
      <c r="E40" s="159">
        <v>0</v>
      </c>
      <c r="F40" s="154">
        <f t="shared" si="8"/>
        <v>0</v>
      </c>
      <c r="G40" s="159">
        <v>0</v>
      </c>
      <c r="H40" s="154">
        <f t="shared" si="9"/>
        <v>0</v>
      </c>
      <c r="I40" s="156">
        <f t="shared" si="6"/>
        <v>0</v>
      </c>
      <c r="J40" s="159">
        <v>0</v>
      </c>
      <c r="K40" s="157">
        <f t="shared" si="7"/>
        <v>0</v>
      </c>
    </row>
    <row r="41" spans="1:11" s="7" customFormat="1" ht="12.95" customHeight="1" x14ac:dyDescent="0.2">
      <c r="A41" s="1"/>
      <c r="B41" s="171" t="s">
        <v>444</v>
      </c>
      <c r="C41" s="45" t="s">
        <v>445</v>
      </c>
      <c r="D41" s="46">
        <v>0</v>
      </c>
      <c r="E41" s="159">
        <v>0</v>
      </c>
      <c r="F41" s="154">
        <f t="shared" si="8"/>
        <v>0</v>
      </c>
      <c r="G41" s="159">
        <v>0</v>
      </c>
      <c r="H41" s="154">
        <f t="shared" si="9"/>
        <v>0</v>
      </c>
      <c r="I41" s="156">
        <f t="shared" si="6"/>
        <v>0</v>
      </c>
      <c r="J41" s="159">
        <v>0</v>
      </c>
      <c r="K41" s="157">
        <f t="shared" si="7"/>
        <v>0</v>
      </c>
    </row>
    <row r="42" spans="1:11" s="7" customFormat="1" ht="12.95" customHeight="1" x14ac:dyDescent="0.2">
      <c r="A42" s="1"/>
      <c r="B42" s="171" t="s">
        <v>446</v>
      </c>
      <c r="C42" s="15" t="s">
        <v>447</v>
      </c>
      <c r="D42" s="60">
        <v>0</v>
      </c>
      <c r="E42" s="175">
        <v>0</v>
      </c>
      <c r="F42" s="147">
        <f t="shared" si="8"/>
        <v>0</v>
      </c>
      <c r="G42" s="175">
        <v>0</v>
      </c>
      <c r="H42" s="147">
        <f t="shared" si="9"/>
        <v>0</v>
      </c>
      <c r="I42" s="176">
        <f t="shared" si="6"/>
        <v>0</v>
      </c>
      <c r="J42" s="175">
        <v>0</v>
      </c>
      <c r="K42" s="177">
        <f t="shared" si="7"/>
        <v>0</v>
      </c>
    </row>
    <row r="43" spans="1:11" s="7" customFormat="1" ht="12.95" customHeight="1" x14ac:dyDescent="0.2"/>
    <row r="44" spans="1:11" s="7" customFormat="1" ht="12.95" customHeight="1" x14ac:dyDescent="0.2">
      <c r="B44" s="178" t="s">
        <v>448</v>
      </c>
      <c r="C44" s="296"/>
      <c r="D44" s="296"/>
      <c r="F44" s="225"/>
      <c r="G44" s="225"/>
      <c r="H44" s="225"/>
    </row>
    <row r="45" spans="1:11" s="179" customFormat="1" ht="12" customHeight="1" x14ac:dyDescent="0.2">
      <c r="B45" s="180" t="s">
        <v>449</v>
      </c>
      <c r="C45" s="297" t="s">
        <v>450</v>
      </c>
      <c r="D45" s="297"/>
      <c r="F45" s="298" t="s">
        <v>451</v>
      </c>
      <c r="G45" s="298"/>
      <c r="H45" s="298"/>
    </row>
    <row r="46" spans="1:11" s="7" customFormat="1" ht="12.95" customHeight="1" x14ac:dyDescent="0.2"/>
    <row r="47" spans="1:11" s="7" customFormat="1" ht="12.95" customHeight="1" x14ac:dyDescent="0.2">
      <c r="B47" s="178" t="s">
        <v>452</v>
      </c>
      <c r="C47" s="296"/>
      <c r="D47" s="296"/>
      <c r="F47" s="225"/>
      <c r="G47" s="225"/>
      <c r="H47" s="225"/>
    </row>
    <row r="48" spans="1:11" s="179" customFormat="1" ht="12" customHeight="1" x14ac:dyDescent="0.2">
      <c r="B48" s="180" t="s">
        <v>449</v>
      </c>
      <c r="C48" s="297" t="s">
        <v>450</v>
      </c>
      <c r="D48" s="297"/>
      <c r="F48" s="298" t="s">
        <v>451</v>
      </c>
      <c r="G48" s="298"/>
      <c r="H48" s="298"/>
    </row>
    <row r="49" spans="2:2" ht="12" customHeight="1" x14ac:dyDescent="0.2">
      <c r="B49" s="180" t="s">
        <v>453</v>
      </c>
    </row>
  </sheetData>
  <mergeCells count="10">
    <mergeCell ref="C47:D47"/>
    <mergeCell ref="F47:H47"/>
    <mergeCell ref="C48:D48"/>
    <mergeCell ref="F48:H48"/>
    <mergeCell ref="B2:K2"/>
    <mergeCell ref="A4:A7"/>
    <mergeCell ref="C44:D44"/>
    <mergeCell ref="F44:H44"/>
    <mergeCell ref="C45:D45"/>
    <mergeCell ref="F45:H45"/>
  </mergeCells>
  <pageMargins left="0.39370078740157483" right="0.39370078740157483" top="0.39370078740157483" bottom="0.39370078740157483" header="0" footer="0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13-1</vt:lpstr>
      <vt:lpstr>Разделы 13-2 и 13-3</vt:lpstr>
      <vt:lpstr>Раздел 13-4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2026-01-14T06:28:27Z</cp:lastPrinted>
  <dcterms:modified xsi:type="dcterms:W3CDTF">2026-01-14T06:28:33Z</dcterms:modified>
</cp:coreProperties>
</file>